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podaci\PA\Analize\Gospodarenje otpadom\Nova cijena\Nova cijena - prema gradskom vijeću\"/>
    </mc:Choice>
  </mc:AlternateContent>
  <xr:revisionPtr revIDLastSave="0" documentId="13_ncr:1_{0DD1CD79-A59A-4B59-A3CA-7EB8E4A835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edlog cjenika" sheetId="1" r:id="rId1"/>
  </sheets>
  <definedNames>
    <definedName name="_xlnm.Print_Area" localSheetId="0">'Prijedlog cjenika'!$B$1:$D$119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4" i="1" l="1"/>
  <c r="D90" i="1"/>
  <c r="D54" i="1"/>
  <c r="D47" i="1"/>
  <c r="C48" i="1"/>
  <c r="C19" i="1" l="1"/>
  <c r="C70" i="1"/>
  <c r="D111" i="1" l="1"/>
  <c r="D97" i="1"/>
  <c r="D83" i="1"/>
  <c r="D76" i="1"/>
  <c r="D69" i="1"/>
  <c r="D39" i="1"/>
  <c r="D32" i="1"/>
  <c r="D25" i="1"/>
  <c r="D18" i="1"/>
  <c r="C52" i="1" l="1"/>
  <c r="C55" i="1" s="1"/>
  <c r="C102" i="1" l="1"/>
  <c r="C69" i="1"/>
  <c r="C81" i="1"/>
  <c r="C84" i="1" s="1"/>
  <c r="C95" i="1"/>
  <c r="C98" i="1" s="1"/>
  <c r="C74" i="1"/>
  <c r="C77" i="1" s="1"/>
  <c r="C88" i="1"/>
  <c r="C91" i="1" s="1"/>
  <c r="C109" i="1"/>
  <c r="C112" i="1" s="1"/>
  <c r="C104" i="1" l="1"/>
  <c r="C105" i="1"/>
  <c r="C76" i="1"/>
  <c r="C111" i="1"/>
  <c r="C97" i="1"/>
  <c r="C68" i="1"/>
  <c r="C90" i="1"/>
  <c r="C83" i="1"/>
  <c r="C103" i="1" l="1"/>
  <c r="C82" i="1"/>
  <c r="C89" i="1"/>
  <c r="C110" i="1"/>
  <c r="C96" i="1"/>
  <c r="C75" i="1"/>
  <c r="C23" i="1" l="1"/>
  <c r="C26" i="1" s="1"/>
  <c r="C37" i="1"/>
  <c r="C40" i="1" s="1"/>
  <c r="C18" i="1"/>
  <c r="C45" i="1"/>
  <c r="C30" i="1"/>
  <c r="C33" i="1" s="1"/>
  <c r="C47" i="1" l="1"/>
  <c r="C54" i="1"/>
  <c r="C39" i="1"/>
  <c r="C32" i="1"/>
  <c r="C17" i="1"/>
  <c r="C25" i="1"/>
  <c r="C53" i="1" l="1"/>
  <c r="C46" i="1"/>
  <c r="C31" i="1"/>
  <c r="C24" i="1"/>
  <c r="C38" i="1"/>
  <c r="D38" i="1" l="1"/>
  <c r="D31" i="1"/>
  <c r="D24" i="1"/>
  <c r="D17" i="1"/>
  <c r="D75" i="1" l="1"/>
  <c r="D110" i="1" l="1"/>
  <c r="D96" i="1"/>
  <c r="D82" i="1"/>
  <c r="D68" i="1"/>
</calcChain>
</file>

<file path=xl/sharedStrings.xml><?xml version="1.0" encoding="utf-8"?>
<sst xmlns="http://schemas.openxmlformats.org/spreadsheetml/2006/main" count="118" uniqueCount="46">
  <si>
    <t>80 litara spremnik s predajom bio otpada</t>
  </si>
  <si>
    <t xml:space="preserve">Spremnik </t>
  </si>
  <si>
    <t xml:space="preserve">Cijena MJU </t>
  </si>
  <si>
    <t xml:space="preserve">80 l </t>
  </si>
  <si>
    <t>PDV 13%</t>
  </si>
  <si>
    <t>UKUPNO</t>
  </si>
  <si>
    <t>80 litara spremnik s kompostištem</t>
  </si>
  <si>
    <t>120 litara spremnik s predajom bio otpada</t>
  </si>
  <si>
    <t xml:space="preserve">120 l </t>
  </si>
  <si>
    <t>120 litara spremnik s kompostištem</t>
  </si>
  <si>
    <t>240 litara spremnik s predajom bio otpada</t>
  </si>
  <si>
    <t xml:space="preserve">240 l </t>
  </si>
  <si>
    <t>240 litara spremnik s kompostištem</t>
  </si>
  <si>
    <t xml:space="preserve">80 litara spremnik </t>
  </si>
  <si>
    <t xml:space="preserve">120 litara spremnik </t>
  </si>
  <si>
    <t xml:space="preserve">240 litara spremnik </t>
  </si>
  <si>
    <t>240 l</t>
  </si>
  <si>
    <t>1100 l</t>
  </si>
  <si>
    <t xml:space="preserve">Volumen spremnika </t>
  </si>
  <si>
    <t>Cijena MJU</t>
  </si>
  <si>
    <t>5000 l</t>
  </si>
  <si>
    <t xml:space="preserve">UKUPNO </t>
  </si>
  <si>
    <t>10.000 l</t>
  </si>
  <si>
    <t>UKUPNO CIJENA MJU + 1 odvoz</t>
  </si>
  <si>
    <t>KATEGORIJA KUĆANSTVO</t>
  </si>
  <si>
    <t>KATEGORIJA NEKUĆANSTVO</t>
  </si>
  <si>
    <t>1.100 litara spremnik</t>
  </si>
  <si>
    <t>5.000 litara spremnik</t>
  </si>
  <si>
    <t>5.000 litara  PRESS spremnik</t>
  </si>
  <si>
    <t>10.000 litara PRESS spremnik</t>
  </si>
  <si>
    <t>CJENIK JAVNE USLUGE SAKUPLJANJA KOMUNALNOG OTPADA ZA KATEGORIJE KUĆANSTVO I NEKUĆANSTVO</t>
  </si>
  <si>
    <t>1 odvoz MKO **</t>
  </si>
  <si>
    <t>Cijena MJU *</t>
  </si>
  <si>
    <t>1 odvoz MKO</t>
  </si>
  <si>
    <t xml:space="preserve">Cijena MJU * </t>
  </si>
  <si>
    <t>1 odvoz MKO**</t>
  </si>
  <si>
    <t>UKUPNO CIJENA MJU + 1 odvoz ***</t>
  </si>
  <si>
    <t>NAPOMENE:</t>
  </si>
  <si>
    <t>*** Mjesečnu cijenu javne usluge sakupljanja komunalnog otpada za kategoriju kućanstvo čini cijena MJU  i</t>
  </si>
  <si>
    <t xml:space="preserve">        cijena odvoza spremnika MKO, ovisno o broju odvoza spremnika MKO.</t>
  </si>
  <si>
    <t>*** Mjesečna cijena javne usluge sakupljanja komunalnog otpada za kategoriju nekućanstvo sastoji se od</t>
  </si>
  <si>
    <t xml:space="preserve">        cijene MJU i minimalno jednog odvoza MKO mjesečno, a svaki slijedeći/dodatni odvoz MKO se</t>
  </si>
  <si>
    <t xml:space="preserve">*     MJU- minimalna javna usluga, </t>
  </si>
  <si>
    <t>**   MKO - miješani komunalni otpad,</t>
  </si>
  <si>
    <t xml:space="preserve">*      MJU - minimalna javna usluga, </t>
  </si>
  <si>
    <t xml:space="preserve">        naplaćuje prema cijeni 1 odvoza MKO.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</si>
</sst>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Continuous" vertical="center" wrapText="1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Continuous" vertical="center" wrapText="1"/>
    </xf>
    <xf numFmtId="0" fontId="5" fillId="2" borderId="0" xfId="0" applyFont="1" applyFill="1" applyAlignment="1">
      <alignment horizontal="centerContinuous" vertical="center" wrapText="1"/>
    </xf>
    <xf numFmtId="0" fontId="13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13" fillId="0" borderId="11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D059B5F3-DC5A-4585-A930-CDFFDE3F6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114299</xdr:rowOff>
    </xdr:from>
    <xdr:to>
      <xdr:col>4</xdr:col>
      <xdr:colOff>0</xdr:colOff>
      <xdr:row>6</xdr:row>
      <xdr:rowOff>154818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id="{0D6870E7-74D4-4975-B503-8021E8E8C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114299"/>
          <a:ext cx="5886450" cy="1183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0:N119"/>
  <sheetViews>
    <sheetView tabSelected="1" topLeftCell="A82" zoomScaleNormal="100" zoomScaleSheetLayoutView="90" workbookViewId="0">
      <selection activeCell="F112" sqref="F112"/>
    </sheetView>
  </sheetViews>
  <sheetFormatPr defaultRowHeight="15" x14ac:dyDescent="0.25"/>
  <cols>
    <col min="1" max="1" width="19" customWidth="1"/>
    <col min="2" max="2" width="43.7109375" style="5" customWidth="1"/>
    <col min="3" max="4" width="22.28515625" style="5" customWidth="1"/>
    <col min="5" max="9" width="20.5703125" style="5" customWidth="1"/>
    <col min="10" max="10" width="27.140625" customWidth="1"/>
    <col min="11" max="11" width="14.5703125" customWidth="1"/>
    <col min="12" max="12" width="15" customWidth="1"/>
    <col min="13" max="13" width="15.7109375" customWidth="1"/>
    <col min="14" max="14" width="16.85546875" customWidth="1"/>
  </cols>
  <sheetData>
    <row r="10" spans="2:14" ht="67.5" customHeight="1" x14ac:dyDescent="0.25">
      <c r="B10" s="15" t="s">
        <v>30</v>
      </c>
      <c r="C10" s="15"/>
      <c r="D10" s="15"/>
      <c r="E10" s="8"/>
      <c r="F10" s="11"/>
      <c r="G10" s="11"/>
      <c r="H10" s="11"/>
      <c r="I10" s="11"/>
      <c r="J10" s="11"/>
      <c r="K10" s="9"/>
      <c r="L10" s="9"/>
      <c r="M10" s="9"/>
      <c r="N10" s="9"/>
    </row>
    <row r="11" spans="2:14" ht="15" customHeight="1" x14ac:dyDescent="0.25">
      <c r="B11" s="31"/>
      <c r="C11" s="31"/>
      <c r="D11" s="31"/>
      <c r="E11" s="8"/>
      <c r="F11" s="11"/>
      <c r="G11" s="11"/>
      <c r="H11" s="11"/>
      <c r="I11" s="11"/>
      <c r="J11" s="11"/>
      <c r="K11" s="9"/>
      <c r="L11" s="9"/>
      <c r="M11" s="9"/>
      <c r="N11" s="9"/>
    </row>
    <row r="12" spans="2:14" ht="24.95" customHeight="1" x14ac:dyDescent="0.25">
      <c r="B12" s="32" t="s">
        <v>24</v>
      </c>
      <c r="C12" s="15"/>
      <c r="D12" s="15"/>
      <c r="E12" s="8"/>
      <c r="F12" s="11"/>
      <c r="G12" s="11"/>
      <c r="H12" s="11"/>
      <c r="I12" s="11"/>
      <c r="J12" s="11"/>
      <c r="K12" s="9"/>
      <c r="L12" s="9"/>
      <c r="M12" s="9"/>
      <c r="N12" s="9"/>
    </row>
    <row r="13" spans="2:14" ht="15" customHeight="1" thickBot="1" x14ac:dyDescent="0.3">
      <c r="B13" s="14"/>
      <c r="C13" s="14"/>
      <c r="D13" s="14"/>
      <c r="E13" s="8"/>
      <c r="F13" s="11"/>
      <c r="G13" s="11"/>
      <c r="H13" s="11"/>
      <c r="I13" s="11"/>
      <c r="J13" s="11"/>
      <c r="K13" s="9"/>
      <c r="L13" s="9"/>
      <c r="M13" s="9"/>
      <c r="N13" s="9"/>
    </row>
    <row r="14" spans="2:14" ht="24" customHeight="1" x14ac:dyDescent="0.25">
      <c r="B14" s="16" t="s">
        <v>0</v>
      </c>
      <c r="C14" s="17"/>
      <c r="D14" s="18"/>
    </row>
    <row r="15" spans="2:14" ht="15.75" customHeight="1" x14ac:dyDescent="0.25">
      <c r="B15" s="19" t="s">
        <v>1</v>
      </c>
      <c r="C15" s="1" t="s">
        <v>32</v>
      </c>
      <c r="D15" s="20" t="s">
        <v>31</v>
      </c>
    </row>
    <row r="16" spans="2:14" ht="15.75" customHeight="1" x14ac:dyDescent="0.25">
      <c r="B16" s="21" t="s">
        <v>3</v>
      </c>
      <c r="C16" s="2">
        <v>8.6999999999999993</v>
      </c>
      <c r="D16" s="24">
        <v>0.47</v>
      </c>
      <c r="E16" s="10"/>
      <c r="F16" s="4"/>
      <c r="G16" s="4"/>
    </row>
    <row r="17" spans="2:9" ht="15.75" customHeight="1" x14ac:dyDescent="0.25">
      <c r="B17" s="21" t="s">
        <v>4</v>
      </c>
      <c r="C17" s="2">
        <f>C18-C16</f>
        <v>1.1309999999999985</v>
      </c>
      <c r="D17" s="24">
        <f>(D16*1.13)-D16</f>
        <v>6.1099999999999932E-2</v>
      </c>
      <c r="E17" s="10"/>
      <c r="F17" s="4"/>
      <c r="G17" s="4"/>
    </row>
    <row r="18" spans="2:9" ht="15.75" customHeight="1" thickBot="1" x14ac:dyDescent="0.3">
      <c r="B18" s="25" t="s">
        <v>5</v>
      </c>
      <c r="C18" s="26">
        <f>C16*1.13</f>
        <v>9.8309999999999977</v>
      </c>
      <c r="D18" s="27">
        <f>D16*1.13</f>
        <v>0.53109999999999991</v>
      </c>
      <c r="E18" s="4"/>
      <c r="F18" s="6"/>
      <c r="G18" s="6"/>
    </row>
    <row r="19" spans="2:9" ht="17.100000000000001" customHeight="1" thickBot="1" x14ac:dyDescent="0.3">
      <c r="B19" s="28" t="s">
        <v>36</v>
      </c>
      <c r="C19" s="37">
        <f>(C16+D16)*1.13</f>
        <v>10.362099999999998</v>
      </c>
      <c r="D19" s="38"/>
      <c r="E19" s="4"/>
    </row>
    <row r="20" spans="2:9" ht="15" customHeight="1" thickBot="1" x14ac:dyDescent="0.3">
      <c r="B20" s="12"/>
      <c r="C20" s="13"/>
      <c r="D20" s="13"/>
      <c r="I20"/>
    </row>
    <row r="21" spans="2:9" ht="24" customHeight="1" x14ac:dyDescent="0.25">
      <c r="B21" s="16" t="s">
        <v>6</v>
      </c>
      <c r="C21" s="17"/>
      <c r="D21" s="18"/>
    </row>
    <row r="22" spans="2:9" ht="15.75" customHeight="1" x14ac:dyDescent="0.25">
      <c r="B22" s="19" t="s">
        <v>1</v>
      </c>
      <c r="C22" s="1" t="s">
        <v>2</v>
      </c>
      <c r="D22" s="20" t="s">
        <v>33</v>
      </c>
      <c r="E22" s="4"/>
    </row>
    <row r="23" spans="2:9" ht="15.75" customHeight="1" x14ac:dyDescent="0.25">
      <c r="B23" s="21" t="s">
        <v>3</v>
      </c>
      <c r="C23" s="2">
        <f>C16</f>
        <v>8.6999999999999993</v>
      </c>
      <c r="D23" s="24">
        <v>0.32</v>
      </c>
    </row>
    <row r="24" spans="2:9" ht="15.75" customHeight="1" x14ac:dyDescent="0.25">
      <c r="B24" s="21" t="s">
        <v>4</v>
      </c>
      <c r="C24" s="2">
        <f>C25-C23</f>
        <v>1.1309999999999985</v>
      </c>
      <c r="D24" s="24">
        <f>(D23*1.13)-D23</f>
        <v>4.159999999999997E-2</v>
      </c>
      <c r="F24" s="6"/>
    </row>
    <row r="25" spans="2:9" ht="15.75" customHeight="1" thickBot="1" x14ac:dyDescent="0.3">
      <c r="B25" s="25" t="s">
        <v>5</v>
      </c>
      <c r="C25" s="26">
        <f>C23*1.13</f>
        <v>9.8309999999999977</v>
      </c>
      <c r="D25" s="27">
        <f>D23*1.13</f>
        <v>0.36159999999999998</v>
      </c>
    </row>
    <row r="26" spans="2:9" ht="17.100000000000001" customHeight="1" thickBot="1" x14ac:dyDescent="0.3">
      <c r="B26" s="28" t="s">
        <v>23</v>
      </c>
      <c r="C26" s="37">
        <f>(C23+D23)*1.13</f>
        <v>10.192599999999999</v>
      </c>
      <c r="D26" s="38"/>
    </row>
    <row r="27" spans="2:9" ht="15" customHeight="1" thickBot="1" x14ac:dyDescent="0.3">
      <c r="B27" s="12"/>
      <c r="C27" s="13"/>
      <c r="D27" s="13"/>
      <c r="I27"/>
    </row>
    <row r="28" spans="2:9" ht="24" customHeight="1" x14ac:dyDescent="0.25">
      <c r="B28" s="16" t="s">
        <v>7</v>
      </c>
      <c r="C28" s="17"/>
      <c r="D28" s="18"/>
    </row>
    <row r="29" spans="2:9" ht="15.75" customHeight="1" x14ac:dyDescent="0.25">
      <c r="B29" s="19" t="s">
        <v>1</v>
      </c>
      <c r="C29" s="1" t="s">
        <v>2</v>
      </c>
      <c r="D29" s="20" t="s">
        <v>33</v>
      </c>
    </row>
    <row r="30" spans="2:9" ht="15.75" customHeight="1" x14ac:dyDescent="0.25">
      <c r="B30" s="21" t="s">
        <v>8</v>
      </c>
      <c r="C30" s="2">
        <f>$C$16</f>
        <v>8.6999999999999993</v>
      </c>
      <c r="D30" s="24">
        <v>0.71</v>
      </c>
    </row>
    <row r="31" spans="2:9" ht="15.75" customHeight="1" x14ac:dyDescent="0.25">
      <c r="B31" s="21" t="s">
        <v>4</v>
      </c>
      <c r="C31" s="2">
        <f>C32-C30</f>
        <v>1.1309999999999985</v>
      </c>
      <c r="D31" s="24">
        <f>(D30*1.13)-D30</f>
        <v>9.2299999999999938E-2</v>
      </c>
    </row>
    <row r="32" spans="2:9" ht="15.75" customHeight="1" thickBot="1" x14ac:dyDescent="0.3">
      <c r="B32" s="25" t="s">
        <v>5</v>
      </c>
      <c r="C32" s="26">
        <f>C30*1.13</f>
        <v>9.8309999999999977</v>
      </c>
      <c r="D32" s="27">
        <f>D30*1.13</f>
        <v>0.8022999999999999</v>
      </c>
      <c r="F32" s="6"/>
    </row>
    <row r="33" spans="2:9" ht="17.100000000000001" customHeight="1" thickBot="1" x14ac:dyDescent="0.3">
      <c r="B33" s="28" t="s">
        <v>23</v>
      </c>
      <c r="C33" s="37">
        <f>(C30+D30)*1.13</f>
        <v>10.633299999999998</v>
      </c>
      <c r="D33" s="38"/>
      <c r="F33" s="6"/>
    </row>
    <row r="34" spans="2:9" ht="15" customHeight="1" thickBot="1" x14ac:dyDescent="0.3">
      <c r="B34" s="12"/>
      <c r="C34" s="13"/>
      <c r="D34" s="13"/>
      <c r="I34"/>
    </row>
    <row r="35" spans="2:9" ht="24" customHeight="1" x14ac:dyDescent="0.25">
      <c r="B35" s="16" t="s">
        <v>9</v>
      </c>
      <c r="C35" s="17"/>
      <c r="D35" s="18"/>
    </row>
    <row r="36" spans="2:9" ht="15.75" customHeight="1" x14ac:dyDescent="0.25">
      <c r="B36" s="19" t="s">
        <v>1</v>
      </c>
      <c r="C36" s="1" t="s">
        <v>2</v>
      </c>
      <c r="D36" s="20" t="s">
        <v>33</v>
      </c>
    </row>
    <row r="37" spans="2:9" ht="15.75" customHeight="1" x14ac:dyDescent="0.25">
      <c r="B37" s="21" t="s">
        <v>8</v>
      </c>
      <c r="C37" s="2">
        <f>$C$16</f>
        <v>8.6999999999999993</v>
      </c>
      <c r="D37" s="24">
        <v>0.48</v>
      </c>
      <c r="F37" s="6"/>
    </row>
    <row r="38" spans="2:9" ht="15.75" customHeight="1" x14ac:dyDescent="0.25">
      <c r="B38" s="21" t="s">
        <v>4</v>
      </c>
      <c r="C38" s="2">
        <f>C39-C37</f>
        <v>1.1309999999999985</v>
      </c>
      <c r="D38" s="24">
        <f>(D37*1.13)-D37</f>
        <v>6.23999999999999E-2</v>
      </c>
    </row>
    <row r="39" spans="2:9" ht="15.75" customHeight="1" thickBot="1" x14ac:dyDescent="0.3">
      <c r="B39" s="25" t="s">
        <v>5</v>
      </c>
      <c r="C39" s="26">
        <f>C37*1.13</f>
        <v>9.8309999999999977</v>
      </c>
      <c r="D39" s="27">
        <f>D37*1.13</f>
        <v>0.54239999999999988</v>
      </c>
    </row>
    <row r="40" spans="2:9" ht="17.100000000000001" customHeight="1" thickBot="1" x14ac:dyDescent="0.3">
      <c r="B40" s="28" t="s">
        <v>23</v>
      </c>
      <c r="C40" s="37">
        <f>(C37+D37)*1.13</f>
        <v>10.373399999999998</v>
      </c>
      <c r="D40" s="38"/>
    </row>
    <row r="41" spans="2:9" ht="15.75" hidden="1" x14ac:dyDescent="0.25">
      <c r="B41" s="5">
        <v>7.5345000000000004</v>
      </c>
      <c r="C41" s="6"/>
      <c r="D41" s="6"/>
    </row>
    <row r="42" spans="2:9" ht="15" customHeight="1" thickBot="1" x14ac:dyDescent="0.3">
      <c r="B42" s="12"/>
      <c r="C42" s="13"/>
      <c r="D42" s="13"/>
      <c r="I42"/>
    </row>
    <row r="43" spans="2:9" ht="24" customHeight="1" x14ac:dyDescent="0.25">
      <c r="B43" s="16" t="s">
        <v>10</v>
      </c>
      <c r="C43" s="17"/>
      <c r="D43" s="18"/>
    </row>
    <row r="44" spans="2:9" ht="15.75" customHeight="1" x14ac:dyDescent="0.25">
      <c r="B44" s="19" t="s">
        <v>1</v>
      </c>
      <c r="C44" s="1" t="s">
        <v>2</v>
      </c>
      <c r="D44" s="20" t="s">
        <v>33</v>
      </c>
    </row>
    <row r="45" spans="2:9" ht="15.75" customHeight="1" x14ac:dyDescent="0.25">
      <c r="B45" s="21" t="s">
        <v>11</v>
      </c>
      <c r="C45" s="2">
        <f>$C$16</f>
        <v>8.6999999999999993</v>
      </c>
      <c r="D45" s="24">
        <v>1.42</v>
      </c>
    </row>
    <row r="46" spans="2:9" ht="15.75" customHeight="1" x14ac:dyDescent="0.25">
      <c r="B46" s="21" t="s">
        <v>4</v>
      </c>
      <c r="C46" s="2">
        <f>C47-C45</f>
        <v>1.1309999999999985</v>
      </c>
      <c r="D46" s="24">
        <v>0.19</v>
      </c>
    </row>
    <row r="47" spans="2:9" ht="15.75" customHeight="1" thickBot="1" x14ac:dyDescent="0.3">
      <c r="B47" s="25" t="s">
        <v>5</v>
      </c>
      <c r="C47" s="26">
        <f>C45*1.13</f>
        <v>9.8309999999999977</v>
      </c>
      <c r="D47" s="27">
        <f>D45+D46</f>
        <v>1.6099999999999999</v>
      </c>
      <c r="F47" s="6"/>
    </row>
    <row r="48" spans="2:9" ht="17.100000000000001" customHeight="1" thickBot="1" x14ac:dyDescent="0.3">
      <c r="B48" s="28" t="s">
        <v>23</v>
      </c>
      <c r="C48" s="37">
        <f>(C45+D45)*1.13</f>
        <v>11.435599999999997</v>
      </c>
      <c r="D48" s="38"/>
      <c r="F48" s="6"/>
    </row>
    <row r="49" spans="2:6" ht="15" customHeight="1" thickBot="1" x14ac:dyDescent="0.3">
      <c r="B49" s="12"/>
      <c r="C49" s="13"/>
      <c r="D49" s="13"/>
    </row>
    <row r="50" spans="2:6" ht="24" customHeight="1" x14ac:dyDescent="0.25">
      <c r="B50" s="16" t="s">
        <v>12</v>
      </c>
      <c r="C50" s="17"/>
      <c r="D50" s="18"/>
    </row>
    <row r="51" spans="2:6" ht="15.75" x14ac:dyDescent="0.25">
      <c r="B51" s="19" t="s">
        <v>1</v>
      </c>
      <c r="C51" s="1" t="s">
        <v>2</v>
      </c>
      <c r="D51" s="20" t="s">
        <v>33</v>
      </c>
    </row>
    <row r="52" spans="2:6" ht="15.75" customHeight="1" x14ac:dyDescent="0.25">
      <c r="B52" s="21" t="s">
        <v>11</v>
      </c>
      <c r="C52" s="2">
        <f>$C$16</f>
        <v>8.6999999999999993</v>
      </c>
      <c r="D52" s="24">
        <v>0.96</v>
      </c>
      <c r="E52" s="10"/>
      <c r="F52" s="6"/>
    </row>
    <row r="53" spans="2:6" ht="15.75" customHeight="1" x14ac:dyDescent="0.25">
      <c r="B53" s="21" t="s">
        <v>4</v>
      </c>
      <c r="C53" s="2">
        <f>C54-C52</f>
        <v>1.1309999999999985</v>
      </c>
      <c r="D53" s="24">
        <v>0.13</v>
      </c>
    </row>
    <row r="54" spans="2:6" ht="15.75" customHeight="1" thickBot="1" x14ac:dyDescent="0.3">
      <c r="B54" s="25" t="s">
        <v>5</v>
      </c>
      <c r="C54" s="26">
        <f>C52*1.13</f>
        <v>9.8309999999999977</v>
      </c>
      <c r="D54" s="27">
        <f>D52+D53</f>
        <v>1.0899999999999999</v>
      </c>
    </row>
    <row r="55" spans="2:6" ht="17.100000000000001" customHeight="1" thickBot="1" x14ac:dyDescent="0.3">
      <c r="B55" s="28" t="s">
        <v>23</v>
      </c>
      <c r="C55" s="37">
        <f>(C52+D52)*1.13</f>
        <v>10.915799999999999</v>
      </c>
      <c r="D55" s="38"/>
    </row>
    <row r="56" spans="2:6" ht="17.100000000000001" customHeight="1" x14ac:dyDescent="0.25">
      <c r="B56" s="33"/>
      <c r="C56" s="34"/>
      <c r="D56" s="34"/>
    </row>
    <row r="57" spans="2:6" ht="15" customHeight="1" x14ac:dyDescent="0.25">
      <c r="B57" s="36" t="s">
        <v>37</v>
      </c>
      <c r="C57" s="36"/>
      <c r="D57" s="36"/>
    </row>
    <row r="58" spans="2:6" ht="15" customHeight="1" x14ac:dyDescent="0.25">
      <c r="B58" s="36" t="s">
        <v>44</v>
      </c>
      <c r="C58" s="36"/>
      <c r="D58" s="36"/>
      <c r="E58" s="4"/>
    </row>
    <row r="59" spans="2:6" ht="15" customHeight="1" x14ac:dyDescent="0.25">
      <c r="B59" s="36" t="s">
        <v>43</v>
      </c>
      <c r="C59" s="36"/>
      <c r="D59" s="36"/>
      <c r="E59" s="4"/>
    </row>
    <row r="60" spans="2:6" ht="15" customHeight="1" x14ac:dyDescent="0.25">
      <c r="B60" s="35" t="s">
        <v>38</v>
      </c>
      <c r="C60" s="35"/>
      <c r="D60" s="35"/>
      <c r="E60" s="4"/>
    </row>
    <row r="61" spans="2:6" ht="15" customHeight="1" x14ac:dyDescent="0.25">
      <c r="B61" s="35" t="s">
        <v>39</v>
      </c>
      <c r="C61" s="35"/>
      <c r="D61" s="35"/>
      <c r="E61" s="4"/>
    </row>
    <row r="62" spans="2:6" ht="15" customHeight="1" x14ac:dyDescent="0.25">
      <c r="B62" s="12"/>
      <c r="C62" s="13"/>
      <c r="D62" s="13"/>
    </row>
    <row r="63" spans="2:6" ht="24.95" customHeight="1" x14ac:dyDescent="0.25">
      <c r="B63" s="32" t="s">
        <v>25</v>
      </c>
      <c r="C63" s="15"/>
      <c r="D63" s="15"/>
    </row>
    <row r="64" spans="2:6" ht="15.75" customHeight="1" thickBot="1" x14ac:dyDescent="0.3">
      <c r="B64" s="29"/>
      <c r="C64" s="30"/>
      <c r="D64" s="30"/>
    </row>
    <row r="65" spans="2:9" ht="24" customHeight="1" x14ac:dyDescent="0.25">
      <c r="B65" s="16" t="s">
        <v>13</v>
      </c>
      <c r="C65" s="17"/>
      <c r="D65" s="18"/>
    </row>
    <row r="66" spans="2:9" ht="15.75" customHeight="1" x14ac:dyDescent="0.25">
      <c r="B66" s="19" t="s">
        <v>1</v>
      </c>
      <c r="C66" s="1" t="s">
        <v>34</v>
      </c>
      <c r="D66" s="20" t="s">
        <v>35</v>
      </c>
    </row>
    <row r="67" spans="2:9" ht="15.75" customHeight="1" x14ac:dyDescent="0.25">
      <c r="B67" s="21" t="s">
        <v>3</v>
      </c>
      <c r="C67" s="2">
        <v>10.119999999999999</v>
      </c>
      <c r="D67" s="24">
        <v>0.77</v>
      </c>
      <c r="E67" s="4"/>
    </row>
    <row r="68" spans="2:9" ht="15.75" customHeight="1" x14ac:dyDescent="0.25">
      <c r="B68" s="21" t="s">
        <v>4</v>
      </c>
      <c r="C68" s="2">
        <f>C69-C67</f>
        <v>1.3155999999999981</v>
      </c>
      <c r="D68" s="24">
        <f>(D67*1.13)-D67</f>
        <v>0.10009999999999997</v>
      </c>
    </row>
    <row r="69" spans="2:9" ht="15.75" customHeight="1" thickBot="1" x14ac:dyDescent="0.3">
      <c r="B69" s="22" t="s">
        <v>5</v>
      </c>
      <c r="C69" s="3">
        <f>C67*1.13</f>
        <v>11.435599999999997</v>
      </c>
      <c r="D69" s="23">
        <f>D67*1.13</f>
        <v>0.87009999999999998</v>
      </c>
    </row>
    <row r="70" spans="2:9" ht="17.100000000000001" customHeight="1" thickBot="1" x14ac:dyDescent="0.3">
      <c r="B70" s="28" t="s">
        <v>36</v>
      </c>
      <c r="C70" s="37">
        <f>(C67+D67)*1.13</f>
        <v>12.305699999999998</v>
      </c>
      <c r="D70" s="38"/>
    </row>
    <row r="71" spans="2:9" ht="15" customHeight="1" thickBot="1" x14ac:dyDescent="0.3">
      <c r="B71" s="12"/>
      <c r="C71" s="13"/>
      <c r="D71" s="13"/>
      <c r="I71"/>
    </row>
    <row r="72" spans="2:9" ht="24" customHeight="1" x14ac:dyDescent="0.25">
      <c r="B72" s="16" t="s">
        <v>14</v>
      </c>
      <c r="C72" s="17"/>
      <c r="D72" s="18"/>
    </row>
    <row r="73" spans="2:9" ht="15.75" customHeight="1" x14ac:dyDescent="0.25">
      <c r="B73" s="19" t="s">
        <v>1</v>
      </c>
      <c r="C73" s="1" t="s">
        <v>2</v>
      </c>
      <c r="D73" s="20" t="s">
        <v>33</v>
      </c>
    </row>
    <row r="74" spans="2:9" ht="15.75" customHeight="1" x14ac:dyDescent="0.25">
      <c r="B74" s="21" t="s">
        <v>8</v>
      </c>
      <c r="C74" s="2">
        <f>C67</f>
        <v>10.119999999999999</v>
      </c>
      <c r="D74" s="24">
        <v>1.1599999999999999</v>
      </c>
    </row>
    <row r="75" spans="2:9" ht="15.75" customHeight="1" x14ac:dyDescent="0.25">
      <c r="B75" s="21" t="s">
        <v>4</v>
      </c>
      <c r="C75" s="2">
        <f>C76-C74</f>
        <v>1.3155999999999981</v>
      </c>
      <c r="D75" s="24">
        <f>(D74*1.13)-D74</f>
        <v>0.15079999999999982</v>
      </c>
    </row>
    <row r="76" spans="2:9" ht="15.75" customHeight="1" thickBot="1" x14ac:dyDescent="0.3">
      <c r="B76" s="25" t="s">
        <v>5</v>
      </c>
      <c r="C76" s="26">
        <f>C74*1.13</f>
        <v>11.435599999999997</v>
      </c>
      <c r="D76" s="27">
        <f>D74*1.13</f>
        <v>1.3107999999999997</v>
      </c>
      <c r="E76" s="4"/>
    </row>
    <row r="77" spans="2:9" ht="17.100000000000001" customHeight="1" thickBot="1" x14ac:dyDescent="0.3">
      <c r="B77" s="28" t="s">
        <v>23</v>
      </c>
      <c r="C77" s="37">
        <f>(C74+D74)*1.13</f>
        <v>12.746399999999998</v>
      </c>
      <c r="D77" s="38"/>
    </row>
    <row r="78" spans="2:9" ht="15" customHeight="1" thickBot="1" x14ac:dyDescent="0.3">
      <c r="B78" s="12"/>
      <c r="C78" s="13"/>
      <c r="D78" s="13"/>
      <c r="I78"/>
    </row>
    <row r="79" spans="2:9" ht="24" customHeight="1" x14ac:dyDescent="0.25">
      <c r="B79" s="16" t="s">
        <v>15</v>
      </c>
      <c r="C79" s="17"/>
      <c r="D79" s="18"/>
    </row>
    <row r="80" spans="2:9" ht="15.75" customHeight="1" x14ac:dyDescent="0.25">
      <c r="B80" s="19" t="s">
        <v>1</v>
      </c>
      <c r="C80" s="1" t="s">
        <v>2</v>
      </c>
      <c r="D80" s="20" t="s">
        <v>33</v>
      </c>
    </row>
    <row r="81" spans="2:9" ht="15.75" customHeight="1" x14ac:dyDescent="0.25">
      <c r="B81" s="21" t="s">
        <v>16</v>
      </c>
      <c r="C81" s="2">
        <f>C67</f>
        <v>10.119999999999999</v>
      </c>
      <c r="D81" s="24">
        <v>2.3199999999999998</v>
      </c>
    </row>
    <row r="82" spans="2:9" ht="15.75" customHeight="1" x14ac:dyDescent="0.25">
      <c r="B82" s="21" t="s">
        <v>4</v>
      </c>
      <c r="C82" s="2">
        <f>C83-C81</f>
        <v>1.3155999999999981</v>
      </c>
      <c r="D82" s="24">
        <f>(D81*1.13)-D81</f>
        <v>0.30159999999999965</v>
      </c>
    </row>
    <row r="83" spans="2:9" ht="15.75" customHeight="1" thickBot="1" x14ac:dyDescent="0.3">
      <c r="B83" s="25" t="s">
        <v>5</v>
      </c>
      <c r="C83" s="26">
        <f>C81*1.13</f>
        <v>11.435599999999997</v>
      </c>
      <c r="D83" s="27">
        <f>D81*1.13</f>
        <v>2.6215999999999995</v>
      </c>
    </row>
    <row r="84" spans="2:9" ht="17.100000000000001" customHeight="1" thickBot="1" x14ac:dyDescent="0.3">
      <c r="B84" s="28" t="s">
        <v>23</v>
      </c>
      <c r="C84" s="37">
        <f>(C81+D81)*1.13</f>
        <v>14.057199999999998</v>
      </c>
      <c r="D84" s="38"/>
    </row>
    <row r="85" spans="2:9" ht="15" customHeight="1" thickBot="1" x14ac:dyDescent="0.3">
      <c r="B85" s="12"/>
      <c r="C85" s="13"/>
      <c r="D85" s="13"/>
      <c r="I85"/>
    </row>
    <row r="86" spans="2:9" ht="24" customHeight="1" x14ac:dyDescent="0.25">
      <c r="B86" s="16" t="s">
        <v>26</v>
      </c>
      <c r="C86" s="17"/>
      <c r="D86" s="18"/>
    </row>
    <row r="87" spans="2:9" ht="15.75" customHeight="1" x14ac:dyDescent="0.25">
      <c r="B87" s="19" t="s">
        <v>1</v>
      </c>
      <c r="C87" s="1" t="s">
        <v>2</v>
      </c>
      <c r="D87" s="20" t="s">
        <v>33</v>
      </c>
    </row>
    <row r="88" spans="2:9" ht="15.75" customHeight="1" x14ac:dyDescent="0.25">
      <c r="B88" s="21" t="s">
        <v>17</v>
      </c>
      <c r="C88" s="2">
        <f>C67</f>
        <v>10.119999999999999</v>
      </c>
      <c r="D88" s="24">
        <v>24.51</v>
      </c>
    </row>
    <row r="89" spans="2:9" ht="15.75" customHeight="1" x14ac:dyDescent="0.25">
      <c r="B89" s="21" t="s">
        <v>4</v>
      </c>
      <c r="C89" s="2">
        <f>C90-C88</f>
        <v>1.3155999999999981</v>
      </c>
      <c r="D89" s="24">
        <v>3.18</v>
      </c>
    </row>
    <row r="90" spans="2:9" ht="15.75" customHeight="1" thickBot="1" x14ac:dyDescent="0.3">
      <c r="B90" s="25" t="s">
        <v>5</v>
      </c>
      <c r="C90" s="26">
        <f>C88*1.13</f>
        <v>11.435599999999997</v>
      </c>
      <c r="D90" s="27">
        <f>D88+D89</f>
        <v>27.69</v>
      </c>
    </row>
    <row r="91" spans="2:9" ht="17.100000000000001" customHeight="1" thickBot="1" x14ac:dyDescent="0.3">
      <c r="B91" s="28" t="s">
        <v>23</v>
      </c>
      <c r="C91" s="37">
        <f>(C88+D88)*1.13</f>
        <v>39.131900000000002</v>
      </c>
      <c r="D91" s="38"/>
    </row>
    <row r="92" spans="2:9" ht="15" customHeight="1" thickBot="1" x14ac:dyDescent="0.3">
      <c r="B92" s="12"/>
      <c r="C92" s="13"/>
      <c r="D92" s="13"/>
      <c r="I92"/>
    </row>
    <row r="93" spans="2:9" ht="24" customHeight="1" x14ac:dyDescent="0.25">
      <c r="B93" s="16" t="s">
        <v>27</v>
      </c>
      <c r="C93" s="17"/>
      <c r="D93" s="18"/>
      <c r="I93"/>
    </row>
    <row r="94" spans="2:9" ht="15.75" customHeight="1" x14ac:dyDescent="0.25">
      <c r="B94" s="19" t="s">
        <v>18</v>
      </c>
      <c r="C94" s="1" t="s">
        <v>19</v>
      </c>
      <c r="D94" s="20" t="s">
        <v>33</v>
      </c>
      <c r="I94"/>
    </row>
    <row r="95" spans="2:9" ht="15.75" customHeight="1" x14ac:dyDescent="0.25">
      <c r="B95" s="21" t="s">
        <v>20</v>
      </c>
      <c r="C95" s="2">
        <f>C67</f>
        <v>10.119999999999999</v>
      </c>
      <c r="D95" s="24">
        <v>106.55</v>
      </c>
      <c r="I95"/>
    </row>
    <row r="96" spans="2:9" ht="15.75" customHeight="1" x14ac:dyDescent="0.25">
      <c r="B96" s="21" t="s">
        <v>4</v>
      </c>
      <c r="C96" s="2">
        <f>C97-C95</f>
        <v>1.3155999999999981</v>
      </c>
      <c r="D96" s="24">
        <f>(D95*1.13)-D95</f>
        <v>13.851499999999987</v>
      </c>
      <c r="I96"/>
    </row>
    <row r="97" spans="2:9" ht="15.75" customHeight="1" thickBot="1" x14ac:dyDescent="0.3">
      <c r="B97" s="25" t="s">
        <v>21</v>
      </c>
      <c r="C97" s="26">
        <f>C95*1.13</f>
        <v>11.435599999999997</v>
      </c>
      <c r="D97" s="27">
        <f>D95*1.13</f>
        <v>120.40149999999998</v>
      </c>
      <c r="I97"/>
    </row>
    <row r="98" spans="2:9" ht="17.100000000000001" customHeight="1" thickBot="1" x14ac:dyDescent="0.3">
      <c r="B98" s="28" t="s">
        <v>23</v>
      </c>
      <c r="C98" s="37">
        <f>(C95+D95)*1.13</f>
        <v>131.83709999999999</v>
      </c>
      <c r="D98" s="38"/>
      <c r="I98"/>
    </row>
    <row r="99" spans="2:9" ht="15" customHeight="1" thickBot="1" x14ac:dyDescent="0.3">
      <c r="B99" s="12"/>
      <c r="C99" s="13"/>
      <c r="D99" s="13"/>
      <c r="I99"/>
    </row>
    <row r="100" spans="2:9" ht="24" customHeight="1" x14ac:dyDescent="0.25">
      <c r="B100" s="16" t="s">
        <v>28</v>
      </c>
      <c r="C100" s="17"/>
      <c r="D100" s="18"/>
      <c r="I100"/>
    </row>
    <row r="101" spans="2:9" ht="15.75" customHeight="1" x14ac:dyDescent="0.25">
      <c r="B101" s="19" t="s">
        <v>18</v>
      </c>
      <c r="C101" s="1" t="s">
        <v>19</v>
      </c>
      <c r="D101" s="20" t="s">
        <v>33</v>
      </c>
      <c r="I101"/>
    </row>
    <row r="102" spans="2:9" ht="15.75" customHeight="1" x14ac:dyDescent="0.25">
      <c r="B102" s="21" t="s">
        <v>20</v>
      </c>
      <c r="C102" s="2">
        <f>C67</f>
        <v>10.119999999999999</v>
      </c>
      <c r="D102" s="24">
        <v>187.43</v>
      </c>
      <c r="I102"/>
    </row>
    <row r="103" spans="2:9" ht="15.75" customHeight="1" x14ac:dyDescent="0.25">
      <c r="B103" s="21" t="s">
        <v>4</v>
      </c>
      <c r="C103" s="2">
        <f>C104-C102</f>
        <v>1.3155999999999981</v>
      </c>
      <c r="D103" s="24">
        <v>24.36</v>
      </c>
      <c r="I103"/>
    </row>
    <row r="104" spans="2:9" ht="15.75" customHeight="1" thickBot="1" x14ac:dyDescent="0.3">
      <c r="B104" s="25" t="s">
        <v>21</v>
      </c>
      <c r="C104" s="26">
        <f>C102*1.13</f>
        <v>11.435599999999997</v>
      </c>
      <c r="D104" s="27">
        <f>D102+D103</f>
        <v>211.79000000000002</v>
      </c>
      <c r="I104"/>
    </row>
    <row r="105" spans="2:9" ht="17.100000000000001" customHeight="1" thickBot="1" x14ac:dyDescent="0.3">
      <c r="B105" s="28" t="s">
        <v>23</v>
      </c>
      <c r="C105" s="37">
        <f>(C102+D102)*1.13</f>
        <v>223.23149999999998</v>
      </c>
      <c r="D105" s="38"/>
      <c r="I105"/>
    </row>
    <row r="106" spans="2:9" ht="15" customHeight="1" thickBot="1" x14ac:dyDescent="0.3">
      <c r="B106" s="12"/>
      <c r="C106" s="13"/>
      <c r="D106" s="13"/>
      <c r="I106"/>
    </row>
    <row r="107" spans="2:9" ht="24" customHeight="1" x14ac:dyDescent="0.25">
      <c r="B107" s="16" t="s">
        <v>29</v>
      </c>
      <c r="C107" s="17"/>
      <c r="D107" s="18"/>
      <c r="I107"/>
    </row>
    <row r="108" spans="2:9" ht="15.75" customHeight="1" x14ac:dyDescent="0.25">
      <c r="B108" s="19" t="s">
        <v>18</v>
      </c>
      <c r="C108" s="1" t="s">
        <v>19</v>
      </c>
      <c r="D108" s="20" t="s">
        <v>33</v>
      </c>
      <c r="I108"/>
    </row>
    <row r="109" spans="2:9" ht="15.75" customHeight="1" x14ac:dyDescent="0.25">
      <c r="B109" s="21" t="s">
        <v>22</v>
      </c>
      <c r="C109" s="2">
        <f>C67</f>
        <v>10.119999999999999</v>
      </c>
      <c r="D109" s="24">
        <v>191.79</v>
      </c>
      <c r="I109"/>
    </row>
    <row r="110" spans="2:9" ht="15.75" customHeight="1" x14ac:dyDescent="0.25">
      <c r="B110" s="21" t="s">
        <v>4</v>
      </c>
      <c r="C110" s="2">
        <f>C111-C109</f>
        <v>1.3155999999999981</v>
      </c>
      <c r="D110" s="24">
        <f>(D109*1.13)-D109</f>
        <v>24.932699999999983</v>
      </c>
      <c r="I110"/>
    </row>
    <row r="111" spans="2:9" ht="15.75" customHeight="1" thickBot="1" x14ac:dyDescent="0.3">
      <c r="B111" s="25" t="s">
        <v>21</v>
      </c>
      <c r="C111" s="26">
        <f>C109*1.13</f>
        <v>11.435599999999997</v>
      </c>
      <c r="D111" s="27">
        <f>D109*1.13</f>
        <v>216.72269999999997</v>
      </c>
      <c r="I111"/>
    </row>
    <row r="112" spans="2:9" ht="17.100000000000001" customHeight="1" thickBot="1" x14ac:dyDescent="0.3">
      <c r="B112" s="28" t="s">
        <v>23</v>
      </c>
      <c r="C112" s="37">
        <f>(C109+D109)*1.13</f>
        <v>228.15829999999997</v>
      </c>
      <c r="D112" s="38"/>
      <c r="I112"/>
    </row>
    <row r="113" spans="2:9" ht="17.100000000000001" customHeight="1" x14ac:dyDescent="0.25">
      <c r="B113" s="33"/>
      <c r="C113" s="34"/>
      <c r="D113" s="34"/>
      <c r="I113"/>
    </row>
    <row r="114" spans="2:9" ht="15.75" customHeight="1" x14ac:dyDescent="0.25">
      <c r="B114" s="36" t="s">
        <v>37</v>
      </c>
      <c r="C114" s="36"/>
      <c r="D114" s="36"/>
      <c r="I114"/>
    </row>
    <row r="115" spans="2:9" ht="15.75" customHeight="1" x14ac:dyDescent="0.25">
      <c r="B115" s="36" t="s">
        <v>42</v>
      </c>
      <c r="C115" s="36"/>
      <c r="D115" s="36"/>
    </row>
    <row r="116" spans="2:9" ht="15.75" customHeight="1" x14ac:dyDescent="0.25">
      <c r="B116" s="36" t="s">
        <v>43</v>
      </c>
      <c r="C116" s="36"/>
      <c r="D116" s="36"/>
    </row>
    <row r="117" spans="2:9" ht="15" customHeight="1" x14ac:dyDescent="0.25">
      <c r="B117" s="35" t="s">
        <v>40</v>
      </c>
      <c r="C117" s="35"/>
      <c r="D117" s="35"/>
      <c r="E117" s="7"/>
    </row>
    <row r="118" spans="2:9" x14ac:dyDescent="0.25">
      <c r="B118" s="35" t="s">
        <v>41</v>
      </c>
      <c r="C118" s="35"/>
      <c r="D118" s="35"/>
    </row>
    <row r="119" spans="2:9" x14ac:dyDescent="0.25">
      <c r="B119" s="35" t="s">
        <v>45</v>
      </c>
      <c r="C119" s="35"/>
      <c r="D119" s="35"/>
    </row>
  </sheetData>
  <mergeCells count="24">
    <mergeCell ref="C55:D55"/>
    <mergeCell ref="C70:D70"/>
    <mergeCell ref="C84:D84"/>
    <mergeCell ref="C91:D91"/>
    <mergeCell ref="C98:D98"/>
    <mergeCell ref="C77:D77"/>
    <mergeCell ref="B59:D59"/>
    <mergeCell ref="B57:D57"/>
    <mergeCell ref="C19:D19"/>
    <mergeCell ref="C26:D26"/>
    <mergeCell ref="C33:D33"/>
    <mergeCell ref="C40:D40"/>
    <mergeCell ref="C48:D48"/>
    <mergeCell ref="B61:D61"/>
    <mergeCell ref="B114:D114"/>
    <mergeCell ref="B119:D119"/>
    <mergeCell ref="B58:D58"/>
    <mergeCell ref="B60:D60"/>
    <mergeCell ref="C112:D112"/>
    <mergeCell ref="B118:D118"/>
    <mergeCell ref="C105:D105"/>
    <mergeCell ref="B115:D115"/>
    <mergeCell ref="B117:D117"/>
    <mergeCell ref="B116:D116"/>
  </mergeCells>
  <pageMargins left="0.70866141732283472" right="0.70866141732283472" top="0.55118110236220474" bottom="0.55118110236220474" header="0.31496062992125984" footer="0.31496062992125984"/>
  <pageSetup paperSize="9" scale="98" fitToHeight="0" orientation="portrait" r:id="rId1"/>
  <rowBreaks count="3" manualBreakCount="3">
    <brk id="42" min="1" max="3" man="1"/>
    <brk id="62" min="1" max="3" man="1"/>
    <brk id="105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Prijedlog cjenika</vt:lpstr>
      <vt:lpstr>'Prijedlog cjenika'!Print_Area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Dario</cp:lastModifiedBy>
  <cp:lastPrinted>2024-06-27T11:36:00Z</cp:lastPrinted>
  <dcterms:created xsi:type="dcterms:W3CDTF">2015-06-05T18:17:20Z</dcterms:created>
  <dcterms:modified xsi:type="dcterms:W3CDTF">2024-10-03T09:04:34Z</dcterms:modified>
</cp:coreProperties>
</file>