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Stambeno\ZGRADE_3. KRUG\NABAVA_PONUDE\DOKUMENTACIJA ZA PRIKUPLJANJE PONUDA\Trg Matice hrvatske 4 i 5\3. verzija prema uputama fonda\"/>
    </mc:Choice>
  </mc:AlternateContent>
  <bookViews>
    <workbookView xWindow="0" yWindow="0" windowWidth="12030" windowHeight="5115" tabRatio="500"/>
  </bookViews>
  <sheets>
    <sheet name="Procelja" sheetId="1" r:id="rId1"/>
    <sheet name="Ravni krov" sheetId="5" r:id="rId2"/>
    <sheet name="Stolarija" sheetId="6" r:id="rId3"/>
    <sheet name="Rekapitulacija" sheetId="4" r:id="rId4"/>
  </sheets>
  <definedNames>
    <definedName name="_xlnm.Print_Area" localSheetId="0">Procelja!$B$1:$G$109</definedName>
    <definedName name="_xlnm.Print_Area" localSheetId="1">'Ravni krov'!$B$1:$G$54</definedName>
    <definedName name="_xlnm.Print_Area" localSheetId="3">Rekapitulacija!$B$1:$G$13</definedName>
    <definedName name="_xlnm.Print_Area" localSheetId="2">Stolarija!$B$1:$G$94</definedName>
  </definedNames>
  <calcPr calcId="162913"/>
</workbook>
</file>

<file path=xl/calcChain.xml><?xml version="1.0" encoding="utf-8"?>
<calcChain xmlns="http://schemas.openxmlformats.org/spreadsheetml/2006/main">
  <c r="G82" i="6" l="1"/>
  <c r="G79" i="6"/>
  <c r="G76" i="6"/>
  <c r="G73" i="6"/>
  <c r="G70" i="6"/>
  <c r="G67" i="6"/>
  <c r="G64" i="6"/>
  <c r="G61" i="6"/>
  <c r="G58" i="6"/>
  <c r="G40" i="6"/>
  <c r="G55" i="6"/>
  <c r="G52" i="6"/>
  <c r="G49" i="6"/>
  <c r="G46" i="6"/>
  <c r="G43" i="6"/>
  <c r="G37" i="6"/>
  <c r="G34" i="6"/>
  <c r="G31" i="6"/>
  <c r="G23" i="6"/>
  <c r="G21" i="6"/>
  <c r="G19" i="6"/>
  <c r="G9" i="6"/>
  <c r="G20" i="6" l="1"/>
  <c r="G18" i="6"/>
  <c r="G17" i="6"/>
  <c r="G16" i="6"/>
  <c r="G22" i="6"/>
  <c r="G15" i="6"/>
  <c r="G14" i="6"/>
  <c r="G13" i="6"/>
  <c r="G12" i="6"/>
  <c r="G11" i="6"/>
  <c r="G10" i="6"/>
  <c r="G8" i="6"/>
  <c r="G7" i="6"/>
  <c r="G6" i="6"/>
  <c r="G5" i="6"/>
  <c r="G28" i="5"/>
  <c r="D24" i="6" l="1"/>
  <c r="G26" i="5"/>
  <c r="G24" i="5" l="1"/>
  <c r="G14" i="5"/>
  <c r="G77" i="1"/>
  <c r="G24" i="1"/>
  <c r="G93" i="1" l="1"/>
  <c r="G32" i="1"/>
  <c r="G28" i="1" l="1"/>
  <c r="G55" i="1" l="1"/>
  <c r="G56" i="1" l="1"/>
  <c r="G42" i="1"/>
  <c r="G89" i="1" l="1"/>
  <c r="G30" i="1"/>
  <c r="G15" i="1" l="1"/>
  <c r="G12" i="5" l="1"/>
  <c r="G28" i="6"/>
  <c r="D88" i="6"/>
  <c r="G84" i="6" l="1"/>
  <c r="D85" i="6" s="1"/>
  <c r="D89" i="6" s="1"/>
  <c r="D90" i="6" s="1"/>
  <c r="D4" i="4" s="1"/>
  <c r="D93" i="6" l="1"/>
  <c r="G34" i="5"/>
  <c r="G32" i="5"/>
  <c r="G91" i="1"/>
  <c r="G7" i="5" l="1"/>
  <c r="G8" i="5"/>
  <c r="G6" i="5"/>
  <c r="G5" i="5"/>
  <c r="G30" i="5"/>
  <c r="G36" i="5" s="1"/>
  <c r="G20" i="5"/>
  <c r="G18" i="5"/>
  <c r="G10" i="5"/>
  <c r="G42" i="5" l="1"/>
  <c r="D43" i="5" s="1"/>
  <c r="D49" i="5" s="1"/>
  <c r="D21" i="5"/>
  <c r="D47" i="5" s="1"/>
  <c r="D15" i="5"/>
  <c r="D46" i="5" s="1"/>
  <c r="D53" i="5" l="1"/>
  <c r="D37" i="5"/>
  <c r="D48" i="5" s="1"/>
  <c r="D50" i="5" s="1"/>
  <c r="D3" i="4" s="1"/>
  <c r="G79" i="1" l="1"/>
  <c r="G38" i="1" l="1"/>
  <c r="G12" i="1" l="1"/>
  <c r="G85" i="1" l="1"/>
  <c r="G26" i="1" l="1"/>
  <c r="G69" i="1" l="1"/>
  <c r="G68" i="1"/>
  <c r="G67" i="1"/>
  <c r="G66" i="1"/>
  <c r="G63" i="1"/>
  <c r="G57" i="1"/>
  <c r="G43" i="1" l="1"/>
  <c r="G41" i="1"/>
  <c r="G18" i="1" l="1"/>
  <c r="G75" i="1" l="1"/>
  <c r="G81" i="1" l="1"/>
  <c r="D82" i="1" s="1"/>
  <c r="G62" i="1" l="1"/>
  <c r="G20" i="1" l="1"/>
  <c r="G34" i="1"/>
  <c r="G47" i="1" l="1"/>
  <c r="G45" i="1" l="1"/>
  <c r="D48" i="1" s="1"/>
  <c r="G87" i="1" l="1"/>
  <c r="D96" i="1" s="1"/>
  <c r="G13" i="1" l="1"/>
  <c r="G54" i="1" l="1"/>
  <c r="G71" i="1" s="1"/>
  <c r="D72" i="1" l="1"/>
  <c r="G11" i="1" l="1"/>
  <c r="G14" i="1" l="1"/>
  <c r="G22" i="1" l="1"/>
  <c r="G16" i="1"/>
  <c r="G6" i="1"/>
  <c r="G4" i="1"/>
  <c r="D35" i="1" l="1"/>
  <c r="D7" i="1"/>
  <c r="D104" i="1"/>
  <c r="D108" i="1" l="1"/>
  <c r="D12" i="4" s="1"/>
  <c r="D101" i="1" l="1"/>
  <c r="D99" i="1" l="1"/>
  <c r="D103" i="1"/>
  <c r="D100" i="1"/>
  <c r="D102" i="1"/>
  <c r="D105" i="1" l="1"/>
  <c r="D2" i="4" l="1"/>
  <c r="D5" i="4" s="1"/>
  <c r="D7" i="4" l="1"/>
  <c r="D8" i="4" l="1"/>
  <c r="D9" i="4" s="1"/>
</calcChain>
</file>

<file path=xl/sharedStrings.xml><?xml version="1.0" encoding="utf-8"?>
<sst xmlns="http://schemas.openxmlformats.org/spreadsheetml/2006/main" count="374" uniqueCount="189">
  <si>
    <t>ukupno</t>
  </si>
  <si>
    <t>1.</t>
  </si>
  <si>
    <t>paušal</t>
  </si>
  <si>
    <t>2.</t>
  </si>
  <si>
    <t>3.</t>
  </si>
  <si>
    <t>4.</t>
  </si>
  <si>
    <t>5.</t>
  </si>
  <si>
    <t>m'</t>
  </si>
  <si>
    <t xml:space="preserve">kom </t>
  </si>
  <si>
    <t>1. PROČELJA</t>
  </si>
  <si>
    <t>1.1. PRIPREMNI RADOVI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</si>
  <si>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</si>
  <si>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1.2. DEMONTAŽE I RUŠENJA</t>
  </si>
  <si>
    <t xml:space="preserve">- vanjska jedinica klima uređaja </t>
  </si>
  <si>
    <t>1. PROČELJA - REKAPITULACIJA</t>
  </si>
  <si>
    <t>1.4. IZOLATERSKI I FASADERSKI</t>
  </si>
  <si>
    <t>1.5. LIMARSKI RADOVI</t>
  </si>
  <si>
    <t>UKUPNO</t>
  </si>
  <si>
    <t>1.4. IZOLATERSKI I FASADERSKI RADOVI</t>
  </si>
  <si>
    <t>PDV 25%</t>
  </si>
  <si>
    <r>
      <t>Otprašivanje površine kompletnog pročelja i pranje vodenim mlazom pod pritiskom. Stavka se obračunava po izvedenim situacijama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</si>
  <si>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1.3. ZIDARSKI RADOVI</t>
  </si>
  <si>
    <t>Napomena!</t>
  </si>
  <si>
    <t>OD SVEUKUPNE CIJENE - MOGUĆI NEPREDVIĐENI RADOVI:</t>
  </si>
  <si>
    <t xml:space="preserve"> REKAPITULACIJA</t>
  </si>
  <si>
    <t>OD UKUPNE CIJENE - MOGUĆI NEPREDVIĐENI RADOVI:</t>
  </si>
  <si>
    <t xml:space="preserve">1.3. ZIDARSKI </t>
  </si>
  <si>
    <t>1.6. OSTALI RADOVI</t>
  </si>
  <si>
    <t>jed.</t>
  </si>
  <si>
    <t>kol.</t>
  </si>
  <si>
    <t>jed. cijena</t>
  </si>
  <si>
    <t>SVEUKUPNO</t>
  </si>
  <si>
    <t>Izvođač je za nepredviđene radove dužan tražiti
odobrenje nadzornog inženjera.</t>
  </si>
  <si>
    <r>
      <t>Dobava, postava, skidanje i otprema cijevne fasadne skele od bešavnih cijevi. Skelu izvesti prema postojećim HTZ propisima i u svemu kako je opisano u općim uvjetima. U jediničnu cijenu uključiti i zaštitni zastor od jutenih ili plastičnih  traka, koje se postavljaju s vanjske strane skele po cijeloj površini. Skelu je potrebno osigurati od prevrtanja sidrenjem u objekt i osigurati uzemljenjem od udara groma. Potrebno je izvesti pomoćne čelične ili drvene ljestve - penjalice, u svrhu vertikalne komunikacije po skeli. Prije izvedbe skele izvođač je dužan izraditi projekt skele što je u cijeni stavke. U cijeni je i osiguranje i zaštita na rubnim dijelovima skele. U cijenu stavke uključena je i izvedba tunelske skele za osiguranje prilaza i ulaza u zgradu. Obračun se vrši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vertikalne projekcije površine skele.</t>
    </r>
  </si>
  <si>
    <t>Demontaža postojećih vanjskih prozorskih klupčica s odvozom na deponij. Obračun po m' demontirane klupčice.</t>
  </si>
  <si>
    <t>UKUPNO:</t>
  </si>
  <si>
    <r>
      <t>Zaštita vanjskih otvora, odnosno postojeće vanjske stolarije: daskama, letvicama i zaštitnom folijom. U cijeni sav rad, materijal i pomoćni materijal.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</si>
  <si>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Demontaža i privremeno deponiranje raznih elemenata na pročelju zgrade na mjesto prema odluci nadzornog inženjera i investitora, ponovna montaža nakon izvedbe radova. U cijeni sav potreban rad, alat i pomoćni materijal. Obračun po kom.</t>
  </si>
  <si>
    <t>- satelitske antene</t>
  </si>
  <si>
    <t>- rasvjetna tijela</t>
  </si>
  <si>
    <t>Završno čišćenje zgrade i gradilišta. Potrebno očistiti sve klupčice, stakla i okoliš. Obračun paušalno.</t>
  </si>
  <si>
    <t>Dobava i ugradnja cijevi za odvod kondenzata klima uređaja koji su postavljeni na fasadi. Dispoziciju i broj vertikala za klima uređaje potrebno dogovoriti s predstavnikom zgrade na licu mjesta i u kordinaciji s nadzornim inženjerom. U stavci uračunato i šlicanje kanala za cijev u debljini od minimalno 2 cm u postojećoj  žbuci vanjskog zida. Promjer cijevi koji se ugrađuje iznosi 32 mm. Obračun po m' ugrađene cijevi sa kompletnim radovima do uporabne vrijednosti.</t>
  </si>
  <si>
    <t>Razni nepredviđeni radovi koji se mogu pojaviti. Priznavanje radova se dokazuje upisom u građevinsku knjigu i dnevnik koje mora odobriti nadzorni inženjer. U stavci obračunato 5 % radova iz stavki limarskih radova.</t>
  </si>
  <si>
    <t>Strojno uklanjanje donje prozorske špalete u punoj širini otvora, u debljini d=3-5 cm za postavu toplinske izolacije ispod nove prozorske klupčice.</t>
  </si>
  <si>
    <t>6.</t>
  </si>
  <si>
    <t>- razni nosači, rešetke, ploče i ormarići</t>
  </si>
  <si>
    <t>1.1. PRIPREMNI RADOVI:</t>
  </si>
  <si>
    <t>1.2. DEMONTAŽE I RUŠENJA:</t>
  </si>
  <si>
    <t>1.3. ZIDARSKI RADOVI:</t>
  </si>
  <si>
    <t>1.4. IZOLATERSKI I FASADERSKI RADOVI:</t>
  </si>
  <si>
    <t>1.5. LIMARSKI RADOVI:</t>
  </si>
  <si>
    <t>1.6. OSTALI RADOVI:</t>
  </si>
  <si>
    <t>- pročelja</t>
  </si>
  <si>
    <t>- podgledi lođa</t>
  </si>
  <si>
    <t>- špalete (mineralna kamena vuna d=2 cm)</t>
  </si>
  <si>
    <t>7.</t>
  </si>
  <si>
    <t>8.</t>
  </si>
  <si>
    <t>9.</t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</si>
  <si>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obračunavaju.
Stavka uključuje obradu špaleta mineralnom kamenom vunom d=2 cm, obradu donje prozorske špalete ekstrudiranim polistirenom (XPS) d=2 cm i hidroizolaciju utora za prozorsku klupčicu hidroizolacijom na bazi cementa.</t>
    </r>
  </si>
  <si>
    <t>Razni nepredviđeni radovi koji se mogu pojaviti. Priznavanje radova se dokazuje upisom u građevinsku knjigu i dnevnik koje mora odobriti nadzorni inženjer. U stavci obračunato 3 % radova iz stavki izolaterskih i fasaderskih radova.</t>
  </si>
  <si>
    <t>- antene</t>
  </si>
  <si>
    <t>Demontaža postojećih kabela postavljenih na pročelju zgrade s privremenim deponiranjem i ponovnom ugradnjom u vodilicu ušlicanu unutar toplinske izolacije. Obračun po m'.</t>
  </si>
  <si>
    <t>Dobava i ugradnja vanjskih klupčica s okapnicom od pocinčanog lima d=1,00 mm bojanog bijelom bojom. Razvijene širine do 350 mm. Točnu razvijenu širinu utvrditi na licu mjesta i u koordinaciji s nadzornim inženjerom. Stavka uključuje dobavu i postavu svog pomoćnog materijala potrebnu za izvedbu kvalitetnog brtvljenja spojeva sa stolarijom i pročeljem. Obračun po m'.</t>
  </si>
  <si>
    <t>2. RAVNI KROV</t>
  </si>
  <si>
    <t>2.1. DEMONTAŽE I RUŠENJA</t>
  </si>
  <si>
    <r>
      <t>Uklanjanje slojeva ravnog krova do postojećeg sloja betona za pad. Stanje slojeva postojećeg ravnog krova treba utvrditi na licu mjesta te odobriti od strane nadzornog inženjera.
U cijenu uračunat horizontalni i vertkalni prijenos, utovar, transport i zbrinjavanje na gradskom deponiju.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tocrtne površine krova.</t>
    </r>
  </si>
  <si>
    <t>2.1. DEMONTAŽE I RUŠENJA:</t>
  </si>
  <si>
    <t>2.2. ZIDARSKI RADOVI</t>
  </si>
  <si>
    <t>2.2 ZIDARSKI RADOVI:</t>
  </si>
  <si>
    <t>2.3. IZOLATERSKI RADOVI</t>
  </si>
  <si>
    <r>
      <t>Dobava materijala te izrada horizontalne hidroizolacije iz sintetičke folije na bazi mekog PVC-a, armirana poliesterskom mrežicom, UV stabiliziranom, debljine 1,5 mm. Trake se polažu direktno na toplinsku izolaciju, u sustavu mehaničkog učvršćenja o podlogu. Mehaničko privršćenje izvodi se nehrđajućim vijcima s širokom podložnom pločicom, u skladu s proračunom proizvođača hidroizolacije, npr. vijci za ravni krov iz programa EJOT ili SFS, min.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 Spojevi se obrađuju toplinskim ili kemijskim putem sa širinom spoja od min. 40 mm i preklopom trakom min. 10 cm, u skladu s propisanim normama od strane proizvođača trake. Hidroizolacija se na detaljima učvršćuje plastificiranim limovima istog proizvođača i hermetizira po potrebi poliuretanskim kitovima uz prethodno nanošenje odgovarajućeg primer-a. Hidroizolacija je završni sloj na neprohodnom ravnom krovu.
Kod izvođenja radova pridržavati se smjernica o primjeni propisanih od strane proizvođača materijala. Kvaliteta ugrađene hidroizolacije dokazuje se ispitivanjem vodenom probom u trajanju 24 sata, a predaje upisom u građevinski dnevnik.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krova.</t>
    </r>
  </si>
  <si>
    <t>2.3. IZOLATERSKI RADOVI:</t>
  </si>
  <si>
    <t>2.4. LIMARSKI RADOVI</t>
  </si>
  <si>
    <t>2.4. LIMARSKI RADOVI:</t>
  </si>
  <si>
    <t>2. RAVNI KROV - REKAPITULACIJA</t>
  </si>
  <si>
    <t>2.1. PRIPREMNI RADOVI, DEMONTAŽE I RUŠENJA</t>
  </si>
  <si>
    <t>Demontaža i privremeno deponiranje raznih elemenata na nadozidu,  terasama i krovovima zgrade na mjesto prema odluci nadzornog inženjera i investitora, ponovna montaža nakon izvedbe radova. U cijeni sav potreban rad, alat i pomoćni materijal. Obračun po kom.</t>
  </si>
  <si>
    <t>- gromobran</t>
  </si>
  <si>
    <t>- kablovi</t>
  </si>
  <si>
    <t>Demontaža postojećeg limenog opšava nadozida ravnog krova i limenog opšava oko dimnjaka, ventilacija i otvora za izlaz na krov. U cijeni sav potreban rad, horizontalni i vertikalni prijenos te odvoz na deponij. Obračun po m'.</t>
  </si>
  <si>
    <t>kom</t>
  </si>
  <si>
    <r>
      <t>Zidarski popravak i krpanje površina zida stupova, ventilacija, dimnjaka i nadozida, cementnom žbukom i cementnom glet masom za vanjsku primjenu (postojećih ošećenja i oštećenja nastalim skidanjem slojeva ravnog krova). Podloga mora biti čvrsta, očišćena i nosiva. Sipke dijelove, nečistoće i prašinu treba odstraniti. Debljina sloja do 2 cm. Omjer miješanja vodom prilagoditi vrsti radova. Podlogu pripremiti za završni sloj žbuke. U cijenu uračunat sav potreban rad i materijal sa završnim slojem silikatne žbuke.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</si>
  <si>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Izvedba premosnica limenog opšava nadozida krova s gromobranskom FeZn trakom (Al žicom Ø 8 mm), FeZn pletenicom.</t>
  </si>
  <si>
    <t>Dobava i postava vertikalne hidroizolacije kao u stavci 4. na detaljima (zid, nadozid, dimnjaci). Traka razvijene širine 40 cm. Obračun po m'.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</si>
  <si>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</si>
  <si>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Razni nepredviđeni radovi koji se mogu pojaviti. Priznavanje radova se dokazuje upisom u građevinsku knjigu i dnevnik koje mora odobriti nadzorni inženjer. U stavci obračunato 2 % radova iz stavki izolaterskih radova.</t>
  </si>
  <si>
    <t>Dobava materijala i obrada prodora kroz krov (vodolovno grlo), PVC nearmiranom folijom, s pričvršćenjem, obujmicom i brtvljenjem. Obračun po kom.</t>
  </si>
  <si>
    <t>Dobava i ugradnja slivnika visokog učinka sa prirubnicom za uklještenje hidroizolacije i bez zapora za miris, koristiti za gravitacijsku odvodnju krovova. Ugraditi proizvod od lijevanog željeza u nominalnim veličinama od DN100 (prema preporuci proizvođača) dvodijelne izvedbe. Obračun po komadu ugrađenog slivnika.</t>
  </si>
  <si>
    <t>3. STOLARIJA</t>
  </si>
  <si>
    <t>3.1. DEMONTAŽE I RUŠENJA</t>
  </si>
  <si>
    <t>Demontaža postojeće drvene stolarije uz minimalna oštećenja s vanjske i unutarnje strane. U stavku ulazi demontaža dotrajalih, starih prozora, te sva potrebna zaštita i odvoz na deponij koji osigurava izvođač radova. Prije demontaže, obavezno uzeti sve potrebne mjere i detalje potrebne za izradu nove stolarije.</t>
  </si>
  <si>
    <t>3.1. DEMONTAŽE I RUŠENJA UKUPNO:</t>
  </si>
  <si>
    <t>3.2. STOLARSKI RADOVI</t>
  </si>
  <si>
    <t>3.2. STOLARSKI RADOVI UKUPNO:</t>
  </si>
  <si>
    <t>3. STOLARIJA - REKAPITULACIJA</t>
  </si>
  <si>
    <t>Demontaža i privremeno deponiranje čeličnih vrata za izlaz na ravne krovove dimenzija 100x210 cm na mjesto prema odluci nadzornog inženjera i investitora, skraćivanje vrata na novu dimenziju i ponovna montaža nakon izvedenih radova izolacije krova. U cijeni sav potreban rad, alat i pomoćni materijal. Obračun po kom.</t>
  </si>
  <si>
    <t>- rešetke na prozorima u suterenu</t>
  </si>
  <si>
    <t>Skraćivanje čeličnih ograda na balkonima dimenzija 110x90 cm na novu dimenziju. U cijenu uračunati sidrenje, obradu reza, sav potreban rad, alat i pomoćni materijal. Obračun po kom.</t>
  </si>
  <si>
    <t>Skraćivanje čeličnih ograda na ulazima u zgradu dimenzija 220x100 cm na novu dimenziju. U cijenu uračunati sidrenje, obradu reza, sav potreban rad, alat i pomoćni materijal. Obračun po kom.</t>
  </si>
  <si>
    <t>Demontaža ormarića mjernog spoja za uzemljenje gromobrana sa svim fazonskim komadima i pričvršćenjima. U cijeni sav potreban rad, horizontalni i vertikalni prijenos te odvoz na deponij. Obračun po kom.</t>
  </si>
  <si>
    <t>Dobava i ugradnja ormarića mjernog spoja za uzemljenje gromobrana sa svim fazonskim komadima i pričvršćenjima.  Obavezno predvidjeti ukrućenje na pročelje. U jediničnoj cijeni sadržan je sav potreban rad i materijal za ugradbu ormarića s obaveznom provjerom mjera na licu mjesta. Obračun po kom.</t>
  </si>
  <si>
    <r>
      <t>Priprema podloge. Izravnavanje oštećenih dijelova pročelja cementnim mortom u pretpostavljenoj debljini do maksimalno 2 cm. Ukoliko su potrebne veće debljine, izravnavanje izvesti u više slojeva na prethodno očvrsli sloj. Stavka se obračunava po izvedenim situacijama sa upisom količina u građevinskoj knjizi.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izvedene površine.</t>
    </r>
  </si>
  <si>
    <t>- podgledi balkona</t>
  </si>
  <si>
    <t>Zidarska obrada špaleta nakon radova rušenja i demontaže (donja prozorska špaleta). Stavka uključuje podzidavanje, žbukanje kao priprema za izvedbu završnog sloja i bojanje disperzivnom bojom u dva sloja s unutarnje strane (ako se prilikom uklanjanja donje prozorske špalete oštetio i unutarnji dio).</t>
  </si>
  <si>
    <r>
      <t>Dobava i ugradnja mineralne kamene vune za toplinski kontaktni sustav pročelja prema HRN EN 13162, debljine d=12 cm (materijal za izvedbu povezanog sustava za vanjsku toplinsku izolaciju ETICS), sljedećih karakteristika:
- deklarirana toplinske provodljivosti λ=0,035 W/mK
- reakcija na požar A1 (mogućnost upotrebe materijala reakcije na požar najmanje B) prema HRN EN 13501-1
- otpor difuziji vodene pare μ=1 prema HRN EN 12086.
Faze izrade ETICS prema ETAG 004 i HRN EN 13500:
- ljepljenje  ploča od mineralne kamene vune navedenih karakteristika, nanošenjem mineralnog morta za ljepljenje i armiranje, trakasto po rubovima i točkasto po sredini ploča (min. 40 %  ploče pokriti ljepilom)
- ploče se 3-5 dana nakon ljepljenja dodatno mehanički pričvršćuju pričvrsnicama s čeličnom jezgrom, kao Ejot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W shemi, izvršiti probno izvlačenje pričvrsnica (pričvrsnica mora izdržati deklariranu silu na izvlačenje)
- na rubnim dijelovima zgrade, kao i na bridove otvora, postavljaju se PVC kutni profili s mrežicom. Na kutevima otvora (prozora, vrata...) izvesti dijagonalna armiranja trakama armaturne mrežice 160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</si>
  <si>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- zupčastim gleterom nanosi se sloj debljine d= 5 mm mineralnog morta za ljepljenje i armiranje na bazi  cementa.  U ovaj sloj ljepila, utiskuje se  mrežica od staklenih vlakana, otporna na alkalije, površinske težine minimalno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sa preklopima od minimalno 10 cm. Ukupna debljina armirajućeg sloja ne smije biti manja od 5 mm, a mrežica mora biti smještena u gornjoj trećini sloja. 
Sistem se izvodi na zidovima od pune opeke i na AB elementima (serklaži).
Stavka uključuje postavljanje svih potrebnih elemenata, rubnih profila za pročelje, PVC kutnika (s mrežicom), ojačanja na sve rubove, otvore, uglove i plastičnih okapnica (210 m).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</si>
  <si>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t>- podgledi vijenca</t>
  </si>
  <si>
    <t>- podgledi lođa (mineralna kamena vuna d=12 cm)</t>
  </si>
  <si>
    <t>- podgledi vijenca (mineralna kamena vuna d=12 cm)</t>
  </si>
  <si>
    <r>
      <t>Dobava i ugradnja ekstrudiranog polistirena (XPS) za toplinski kontaktni sustav pročelja prema HRN EN 13164, debljine d=12 cm za postavu u zoni sokla (materijal za izvedbu povezanog sustava za vanjsku toplinsku izolaciju ETICS), sljedećih karakteristika: 
- deklarirana toplinske provodljivosti λ=0,033 W/mK
- otpor difuziji vodene pare μ=150 prema HRN EN 12086
Faze izrade ETICS prema ETAG 004 i HRN EN 13500:
- ljepljenje  ploča od ekstrudiranog polistirena (XPS) navedenih karakteristika, nanošenjem mineralnog morta za ljepljenje i armiranje, trakasto po rubovima i točkasto po sredini ploča (min. 40 %  ploče pokriti ljepilom)
- ploče se 3-5 dana nakon ljepljenja dodatno mehanički pričvršćuju pričvrsnicama s čeličnom jezgrom kao Ejot (minimalno 6 kom/m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prema W shemi, izvršiti probno izvlačenje pričvrsnica (pričvrsnica mora izdržati deklariranu silu na izvlačenje)
- na rubnim dijelovima zgrade, kao i na bridove otvora, postavljaju se PVC kutni profili s mrežicom. Na kutevima otvora (prozora, vrata...) izvesti dijagonalna armiranja trakama armaturne mrežice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minimalne dimenzije 20x40 cm</t>
    </r>
  </si>
  <si>
    <r>
      <t>- zupčastim gleterom nanosi se sloj debljine d= 5 mm mineralnog morta za ljepljenje i armiranje na bazi  cementa.  U ovaj sloj ljepila, utiskuje se  mrežica od staklenih vlakana, otporna na alkalije, površinske težine minimalno 145 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sa preklopima od minimalno 10 cm. Ukupna debljina armirajućeg sloja ne smije biti manja od 5 mm, a mrežica mora biti smještena u gornjoj trećini sloja. 
Sistem se izvodi na zidovima od pune opeke (zid Z1s) i na AB elementima (serklaži).
Stavka uključuje postavljanje svih potrebnih elemenata, rubnih profila za pročelje, PVC kutnika (s mrežicom), ojačanja na sve rubove, otvore, uglove.
Na spojevima ETICS-a sa stolarijom, ovisno o dimenzijama i poziciji otvora, te debljini izolacije, ugraditi priključne profile za kvalitetan i trajan spoj ETICS-a sa stolarijom. Na spojevima ETICS-a sa prozorskim  klupicama, ugraditi izolacijsku traku za fuge (3-7 mm).
U svemu se pridržavati uputa i specifikacija proizvođača (HUPFAS, Smjernice za izradu sustava za vanjsku toplinsku izolaciju - ETICS), pravila struke i standarda kvalitete.</t>
    </r>
  </si>
  <si>
    <t>- uz pod balkona (ekstrudirani polistiren d=12 cm)</t>
  </si>
  <si>
    <t>Demontaža postojećeg sokla visine 10 cm na balkonima s odvozom na deponij. Obračun po m'.</t>
  </si>
  <si>
    <r>
      <t>Visina polaganja uz teren iznosi 50 cm i 120 cm.
Visina polaganja uz pod balkona iznosi 25 cm.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
</t>
    </r>
  </si>
  <si>
    <t>- zid Z1s (ekstrudirani polistiren d=12 cm)</t>
  </si>
  <si>
    <t>- zid Z1 (mineralna kamena vuna d=12 cm)</t>
  </si>
  <si>
    <t>- zidovi Z1 i Z1s</t>
  </si>
  <si>
    <t>- podgled vijenca</t>
  </si>
  <si>
    <r>
      <t>Izvedba zaštitno dekorativne silikatne žbuke valjane teksture (zrno do 2 mm) u svemu prema uputama proizvođača
- nakon sušenja (od 10-14 dana, ovisno o vremenskim uvjetima), suha i čista podloga premazuje se ravnomjerno i temeljito predpremazom koji ujednačava i smanjuje vodupojnost podloge, te dodatkom kvarcnog pijeska, poboljšava prionjivost
- nakon minimalno 24 sata sušenja, nanosi se vodoodbojna i paropropusna silikatna završna dekorativna žbuka, visokootporna na vremenske utjecaje, u granulaciji 2mm. Žbuka u dvije boje prema postojećem stanju i  u tonu dopuštenom za ETICS; stupanj refleksije &gt;25 %, svijetli tonovi.
U cijenu uključena impregnacija i priprema podloge prema uputama proizvođača.
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po normi za žbukanje:
- otvori do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se ne oduzimaju, špalete se ne obračunavaju 
- kod otvora od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do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špalete se ne obračunavaju
- kod otvora preko 5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oduzima se površina preko 3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špalete se obračunavaju. </t>
    </r>
  </si>
  <si>
    <r>
      <t>Dobava i ugradnja limenog opšava nadstrešnica iznad ulaza u zgradu od pocinčanog lima d=1,00 mm. U cijenu uključiti sve kompletno, pomoćna i vezna sredstva do potpune funkcionalnosti i vodonepropusnosti.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</si>
  <si>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Dobava i postava sokla podnim keramičkim pločicama na lođama. Pločice, kvalitete, boje i veličine po izboru investitora. Postava s minimalnim fugama. Sokl izvesti  ljepljenjem poboljšanim fleksibilnim ljepilom na osnovi cementa. Visina sokla 10 cm. U cijenu uključen sav potreban materijal s radom, rezanjem, pripasavanjem i fugiranjem pločica masom za fugiranje. Obračun m' postavljenog sokla.</t>
  </si>
  <si>
    <t>- stup antene</t>
  </si>
  <si>
    <t>Dobava i razastiranje sloja bijelih i ispranih oblutaka (batuda), granulacije od 64-108mm, kao završni sloj terena u širini cca 40cm uz objekt, u sloju debljine 20cm. Stavka obuhvaća i sav potreban transport. Obračun po m³ ugrađenih oblutaka.</t>
  </si>
  <si>
    <t xml:space="preserve">Ručni iskop sloja zemlje C kategorije, cca 50 cm uz pročelje zgrade sa zapadne, sjeverne i južne strane zgrade. Teren je uglavnom ravan sa minimalnim padom, dubina iskopa  cca 20 cm (do temelja). Teren se iskapa zbog nasipanja oblutaka uz pročelje zgrade u širini cca 40 cm. Otkopani materijal odvesti na deponiju. Dno iskopa isplanirati s točnošću ±2 cm. Obračun po m³ materijala u sraslom stanju. </t>
  </si>
  <si>
    <t>10.</t>
  </si>
  <si>
    <r>
      <t>Dobava i ugradnja limenog opšava nadstrešnica iznad balkona 2. kata od pocinčanog lima d=1,00 mm. U cijenu uključiti sve kompletno, pomoćna i vezna sredstva do potpune funkcionalnosti i vodonepropusnosti. 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</si>
  <si>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r>
      <t>Demontaža postojećeg limenog opšava i hidroizolacije nadstrešnice balkona 2. kata s odvozom na deponij.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</si>
  <si>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r>
      <t>Demontaža postojećeg limenog opšava nadstrešnice iznad ulaza u zgradu s odvozom na deponij.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</si>
  <si>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>Dobava i postavljanje OSB ploča debljine 22 mm za podizanje visine nadozida ravnog krova za 18 cm, prema Detalju 4. U cijenu uključiti i kutnike za fiksiranje OSB ploča, sav potreban rad i materijal za postavljanje OSB ploča.</t>
  </si>
  <si>
    <r>
      <t>Dobava materijala i izrada parne brane od bitumenske trake d=0,4 mm s uloškom Al folije d=0,2 mm. Folija se slobodno polaže na beton za pad koji se prethodno premaže hladnim bitumenskim premazom.
Trake se mjestimično zavaruju plamenikom za podlogu uz potpuno zavarene spojeve traka.  Uz dimnjake i ventilacije parnu branu izvesti prema Detalju 5. U svemu se pridržavati uputa i specifikacija proizvođača, pravila struke i standarda kvalitete.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</si>
  <si>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r>
      <t>Dobava, doprema i ugradnja toplinske izolacije od ploča tvrde mineralne kamene vune d=10 cm i d=8 cm, u padu krovne plohe 2 % u svemu prema planu polaganja i uputstvima proizvođača (polaganje u dva sloja).
Potrebne karakteristike:
- deklarirana toplinska provodljivost λ=0,038 W/mK i λ=0,036 W/mK prema HRN EN 12667
- reakcija na požar A1 prema HRN EN 13501-1
- otpor difuziji vodene pare μ =1 prema HRN EN 12086
U cijenu je uračunat sav potreban rad i materijal, kao i holker na spoju horizontalne i verikalne površine na nadozidu i oko zidova ventilaciskih kanala. U svemu se pridržavati uputa i specifikacija proizvođača, pravila struke i standarda kvalitete. Obračun po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tlocrtne površine krova.</t>
    </r>
  </si>
  <si>
    <t>Dobava, doprema i ugradnja limenih opšava neprohodnog ravnog krova, od pocinčanog lima d=1,00 mm, razvijene širine 350 mm, zaštita od atmosferilija. U cijenu uključiti sva pomoćna i vezna sredstva do potpune funkcionalnosti. Također uključiti i izvedbu, te spajanje gromobranske instalacije. Obračun po m'.</t>
  </si>
  <si>
    <t>Dobava, izrada i montaža trokrilnog prozora, u sobama. Prozor se sastoji od jednog polja s dva zaokretno-otklopna krila i jednog polja s jednim zaokretno-otklopnim krilom. Prozor se ugrađuje u građevinski otvor 2,50x1,30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</si>
  <si>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1a.</t>
  </si>
  <si>
    <t>Dobava, izrada i montaža dvokrilnog prozora, u blagovaonici. Prozor se sastoji od jednog polja s dva zaokretno-otklopna krila. Prozor se ugrađuje u građevinski otvor 1,50x1,30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</si>
  <si>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Dobava, izrada i montaža jednokrilnog prozora, u kuhinji. Prozor se sastoji od jednog polja s jednim zaokretno-otklopnim krilom. Prozor se ugrađuje u građevinski otvor 0,90x1,30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</si>
  <si>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Dobava, izrada i montaža trokrilnog prozora, u kuhinji i ostavi. Prozor se sastoji od jednog polja s dva zaokretno-otklopna krila i jednog polja s jednim zaokretno-otklopnim krilom. Prozor se ugrađuje u građevinski otvor 2,10x1,30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</si>
  <si>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4a.</t>
  </si>
  <si>
    <t>Dobava, izrada i montaža jednokrilnog prozora, u ostavi. Prozor se sastoji od jednog polja s jednim zaokretno-otklopnim krilom. Prozor se ugrađuje u građevinski otvor 0,50x1,30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</si>
  <si>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Dobava, izrada i montaža jednokrilnog prozora, u kuhinj. Prozor se sastoji od jednog polja s jednim zaokretno-otklopnim krilom. Prozor se ugrađuje u građevinski otvor 0,80x1,30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</t>
  </si>
  <si>
    <t>Jednokrilni prozor dimenzija 0,80x1,30 m=1,04 m²x5 kom.</t>
  </si>
  <si>
    <t>Dobava, izrada i montaža dvokrilnog prozora, u vešeraju. Prozor se sastoji od jednog polja s dva zaokretno-otklopna krila. Prozor se ugrađuje u građevinski otvor 1,55x0,60 m. Donji rub prozora je na visini 160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Sa svim pripremnim i pomoćnim radovima i gradilišnim transportima. Prozor u bijeloj boji. Sve mjere provjeriti u naravi.</t>
  </si>
  <si>
    <t>Dobava, izrada i montaža jednokrilnog prozora, u spremištima stanara. Prozor se sastoji od jednog polja s jednim otklopnim krilom. Prozor se ugrađuje u građevinski otvor 0,60x0,60 m. Donji rub prozora je na visini 160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Sa svim pripremnim i pomoćnim radovima i gradilišnim transportima. Prozor u bijeloj boji. Sve mjere provjeriti u naravi.</t>
  </si>
  <si>
    <t>1a. Trokrilni prozor dimenzija 2,50x1,30 m=3,25 m²x1 kom</t>
  </si>
  <si>
    <t>1. Trokrilni prozor dimenzija 2,50x1,30 m=3,25 m²x2 kom</t>
  </si>
  <si>
    <t>Dvokrilni prozor dimenzija 1,50x1,30 m=1,95 m²x8 kom</t>
  </si>
  <si>
    <t>Trokrilni prozor dimenzija 2,50x1,30 m=3,25 m²x1 kom</t>
  </si>
  <si>
    <t>Trokrilni prozor dimenzija 2,50x1,30 m=3,25 m²x2 kom</t>
  </si>
  <si>
    <t>2. Dvokrilni prozor dimenzija 1,50x1,30 m=1,95 m²x8 kom</t>
  </si>
  <si>
    <t>3. Jednokrilni prozor dimenzija 0,90x1,30 m=1,17 m²x1 kom</t>
  </si>
  <si>
    <t>3a.</t>
  </si>
  <si>
    <t>3a. Jednokrilni prozor dimenzija 0,90x1,30 m=1,17 m²x1 kom</t>
  </si>
  <si>
    <t>Trokrilni prozor dimenzija 2,10x1,30 m=2,73 m²x7 kom</t>
  </si>
  <si>
    <t>Jednokrilni prozor dimenzija 0,90x1,30 m=1,17 m²x1 kom</t>
  </si>
  <si>
    <t>4. Trokrilni prozor dimenzija 2,10x1,30 m=2,73 m²x7 kom</t>
  </si>
  <si>
    <t>Jednokrilni prozor dimenzija 0,60x1,30 m=0,78 m²x1 kom</t>
  </si>
  <si>
    <t>4a. Jednokrilni prozor dimenzija 0,60x1,30 m=0,78 m²x1 kom</t>
  </si>
  <si>
    <t>5. Jednokrilni prozor dimenzija 0,80x1,30 m=1,04 m²x5 kom</t>
  </si>
  <si>
    <t>Dvokrilni prozor dimenzija 1,55x0,60 m=0,93 m²x2 kom</t>
  </si>
  <si>
    <t>6. Dvokrilni prozor dimenzija 1,55x0,60 m=0,93 m²x2 kom</t>
  </si>
  <si>
    <t>Jednokrilni prozor dimenzija 0,60x0,60 m=0,36 m²x16 kom</t>
  </si>
  <si>
    <t>7. Jednokrilni prozor dimenzija 0,60x0,60 m=0,36 m²x16 kom</t>
  </si>
  <si>
    <t>8. Vrata dimenzija 0,90x2,30 m=2,07 m²x5 kom</t>
  </si>
  <si>
    <t>9. Trodjelna stijena dimenzija 2,40x2,30 m=5,52 m²x1 kom</t>
  </si>
  <si>
    <t>9a. Trodjelna stijena dimenzija 2,40x2,30 m=5,52 m²x1 kom</t>
  </si>
  <si>
    <t>11. Trokrilni prozor dimenzija 2,35x1,30 m=3,06 m²x2 kom</t>
  </si>
  <si>
    <t>11a. Trokrilni prozor dimenzija 2,35x1,30 m=3,06 m²x2 kom</t>
  </si>
  <si>
    <t>12. Trodjelna stijena dimenzija 2,50x2,20 m=4,22 m²x10 kom</t>
  </si>
  <si>
    <t>12a. Trodjelna stijena dimenzija 2,50x2,20 m4,22 m²x10 kom</t>
  </si>
  <si>
    <t xml:space="preserve">Dobava, izrada i montaža vrata za izlaz na balkon, u kuhinji. Vrata se sastoje od jednog polja s jednim zaokretno-otklopnim krilom. Vrata se ugrađuju u građevinski otvor 0,90x2,20 m. Okvir vrata je izveden od PVC 5 komornih profila, s izvedom krila s 6 komornim sustavom, s neprekinutim uvučenim EPDM  brtvama. Ugrađuju se u zid od pune opeke debljine d=38 cm. U cijenu uračunata izrada kompletnih vrata, sav rad i potreban materijal, sav potreban okov za otvaranje i zatvaranje krila, svi potrebni PVC profili i gumene brtve. Ostakljenje vrata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Vrata i rolete u bijeloj boji. Sve mjere provjeriti u naravi.
D - 2 kom.
L - 3 kom.
</t>
  </si>
  <si>
    <t>Vrata dimenzija 0,90x2,30 m=2,07 m²x5 kom</t>
  </si>
  <si>
    <t xml:space="preserve">Dobava, izrada i montaža staklene stijene na ulazu u zgradu. Stijena se sastoji od dva fiksna polja i jednog polja s jednim zaokretnim vratima. Stijena se ugrađuje u građevinski otvor 2,40x2,30 m. Okvir stijene je izveden od PVC 5 komornih profila, s izvedom krila s 6 komornim sustavom, s neprekinutim uvučenim EPDM  brtvama. Ugrađuje se u zid od pune opeke debljine d=38 cm. U cijenu uračunata izrada kompletne stijene, sav rad i potreban materijal, sav potreban okov za otvaranje i zatvaranje krila, svi potrebni PVC profili i gumene brtve. Ostakljenje stijene je dvostruko, prozirnim IZO staklom u Low-E izvedbi punjeno plinom argonom s maksimalnim koeficijentom prolaska topline U=1,1 W/m²K (za staklo) i U=1,40 W/m²K (za komplet). Sa svim pripremnim i pomoćnim radovima i gradilišnim transportima. Stijena u bijeloj boji. Sve mjere provjeriti u naravi.
</t>
  </si>
  <si>
    <t>Trodjelna stijena dimenzija 2,40x2,30 m=5,52 m²x1 kom</t>
  </si>
  <si>
    <t>9a.</t>
  </si>
  <si>
    <t xml:space="preserve">Dobava, izrada i montaža staklene stijene u kuhinji i ostavi. Stijena se sastoji od dva polja s po jednim zaokretno-otklopnim prozorom i jednog polja s jednim zaokretno-otklopnim vratima. Stijena se ugrađuje u građevinski otvor 2,00x2,20 m. Okvir stijene je izveden od PVC 5 komornih profila, s izvedom krila s 6 komornim sustavom, s neprekinutim uvučenim EPDM  brtvama. Ugrađuje se u zid od pune opeke debljine d=38 cm. U cijenu uračunata izrada kompletne stijene, sav rad i potreban materijal, sav potreban okov za otvaranje i zatvaranje krila, svi potrebni PVC profili i gumene brtve. Ostakljenje stijene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Stijena i rolete u bijeloj boji. Sve mjere provjeriti u naravi.
</t>
  </si>
  <si>
    <t>10. Trodjelna stijena dimenzija 2,00x2,20 m=3,37 m²x2 kom</t>
  </si>
  <si>
    <t>Trodjelna stijena dimenzija 2,00x2,20 m=3,37 m²x2 kom</t>
  </si>
  <si>
    <t>10a.</t>
  </si>
  <si>
    <t>11.</t>
  </si>
  <si>
    <t xml:space="preserve">Dobava, izrada i montaža trokrilnog prozora, u sobama. Prozor se sastoji od jednog polja s dva zaokretno-otklopna krila i jednog polja s jednim zaokretno-otklopnim krilom. Prozor se ugrađuje u građevinski otvor 2,35x1,30 m. Donji rub prozora je na visini 90 cm od gotovog poda. Okvir prozora je izveden od PVC 5 komornih profila, s izvedom krila s 6 komornim sustavom, s neprekinutim uvučenim EPDM  brtvama. Ugrađuje se u zid od pune opeke debljine d=38 cm. U cijenu uračunata izrada kompletnog prozora, sav rad i potreban materijal, sav potreban okov za otvaranje i zatvaranje krila, svi potrebni PVC profili i gumene brtve. Ostakljenje prozora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Prozor i rolete u bijeloj boji. Sve mjere provjeriti u naravi.
</t>
  </si>
  <si>
    <t>10a. Trodjelna stijena dimenzija 2,00x2,20 m=3,37 m²x2 kom</t>
  </si>
  <si>
    <t>Trokrilni prozor dimenzija 2,35x1,30 m=3,06 m²x2 kom</t>
  </si>
  <si>
    <t>11a.</t>
  </si>
  <si>
    <t>12.</t>
  </si>
  <si>
    <t>Dobava, izrada i montaža staklene stijene u sobama, za izlaz na balkon. Stijena se sastoji od jednog polja s dva zaokretno-otklopna prozora i jednog polja s jednim zaokretno-otklopnim vratima. Stijena se ugrađuje u građevinski otvor 2,50x2,20 m. Okvir stijene je izveden od PVC 5 komornih profila, s izvedom krila s 6 komornim sustavom, s neprekinutim uvučenim EPDM  brtvama. Ugrađuje se u zid od pune opeke debljine d=38 cm. U cijenu uračunata izrada kompletne stijene, sav rad i potreban materijal, sav potreban okov za otvaranje i zatvaranje krila, svi potrebni PVC profili i gumene brtve. Ostakljenje stijene je dvostruko, prozirnim IZO staklom u Low-E izvedbi punjeno plinom argonom s maksimalnim koeficijentom prolaska topline U=1,1 W/m²K (za staklo) i U=1,40 W/m²K (za komplet). U stavku obračunati i PVC rolete. Sa svim pripremnim i pomoćnim radovima i gradilišnim transportima. Stijena i rolete u bijeloj boji. Sve mjere provjeriti u naravi.</t>
  </si>
  <si>
    <t>Trodjelna stijena dimenzija 2,50x2,20 m=4,22 m²x10 kom</t>
  </si>
  <si>
    <t>12a.</t>
  </si>
  <si>
    <t>13.</t>
  </si>
  <si>
    <t>Razni nepredviđeni radovi koji se mogu pojaviti. Priznavanje radova se dokazuje upisom u građevinsku knjigu i dnevnik koje mora odobriti nadzorni inženjer. U stavci obračunato 3 % radova iz stavki stolarskih radova.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</si>
</sst>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[$-41A]#,##0.00"/>
  </numFmts>
  <fonts count="21" x14ac:knownFonts="1">
    <font>
      <sz val="12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000000"/>
      <name val="Arial Narrow"/>
      <family val="2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17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96BE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0DC"/>
        <bgColor rgb="FFBFBFB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" fillId="0" borderId="0"/>
  </cellStyleXfs>
  <cellXfs count="20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7" fillId="0" borderId="0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" fontId="8" fillId="5" borderId="7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/>
    <xf numFmtId="0" fontId="4" fillId="0" borderId="0" xfId="0" applyFont="1" applyAlignment="1">
      <alignment horizontal="justify" vertical="top"/>
    </xf>
    <xf numFmtId="0" fontId="7" fillId="0" borderId="1" xfId="0" quotePrefix="1" applyFont="1" applyFill="1" applyBorder="1" applyAlignment="1">
      <alignment horizontal="justify" vertical="top"/>
    </xf>
    <xf numFmtId="0" fontId="7" fillId="0" borderId="0" xfId="2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4" fontId="7" fillId="0" borderId="0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7" fillId="0" borderId="0" xfId="1" applyNumberFormat="1" applyFont="1" applyFill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7" fillId="0" borderId="1" xfId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1" xfId="2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>
      <alignment horizontal="right"/>
    </xf>
    <xf numFmtId="4" fontId="7" fillId="0" borderId="0" xfId="2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7" fillId="0" borderId="0" xfId="1" applyNumberFormat="1" applyFont="1" applyFill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alignment horizontal="center" wrapText="1"/>
      <protection hidden="1"/>
    </xf>
    <xf numFmtId="4" fontId="7" fillId="0" borderId="0" xfId="2" applyNumberFormat="1" applyFont="1" applyAlignment="1">
      <alignment horizontal="center"/>
    </xf>
    <xf numFmtId="164" fontId="7" fillId="0" borderId="1" xfId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top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justify" vertical="center"/>
    </xf>
    <xf numFmtId="4" fontId="7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justify" vertical="top"/>
    </xf>
    <xf numFmtId="0" fontId="7" fillId="0" borderId="1" xfId="2" applyFont="1" applyFill="1" applyBorder="1" applyAlignment="1" applyProtection="1">
      <alignment horizontal="justify" vertical="top" wrapText="1"/>
      <protection hidden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indent="1"/>
    </xf>
    <xf numFmtId="0" fontId="7" fillId="0" borderId="1" xfId="2" applyFont="1" applyFill="1" applyBorder="1" applyAlignment="1" applyProtection="1">
      <alignment horizontal="left" vertical="top" wrapText="1"/>
      <protection hidden="1"/>
    </xf>
    <xf numFmtId="0" fontId="7" fillId="0" borderId="1" xfId="2" quotePrefix="1" applyFont="1" applyFill="1" applyBorder="1" applyAlignment="1" applyProtection="1">
      <alignment horizontal="left" vertical="top" wrapText="1"/>
      <protection hidden="1"/>
    </xf>
    <xf numFmtId="49" fontId="7" fillId="0" borderId="15" xfId="0" applyNumberFormat="1" applyFont="1" applyBorder="1" applyAlignment="1">
      <alignment horizontal="center" vertical="top"/>
    </xf>
    <xf numFmtId="164" fontId="7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justify"/>
    </xf>
    <xf numFmtId="0" fontId="12" fillId="0" borderId="0" xfId="0" applyFont="1"/>
    <xf numFmtId="0" fontId="4" fillId="0" borderId="0" xfId="0" applyFont="1" applyAlignment="1">
      <alignment horizontal="justify"/>
    </xf>
    <xf numFmtId="4" fontId="18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justify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/>
    </xf>
    <xf numFmtId="49" fontId="7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justify"/>
    </xf>
    <xf numFmtId="164" fontId="7" fillId="0" borderId="1" xfId="1" quotePrefix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/>
    <xf numFmtId="0" fontId="4" fillId="0" borderId="1" xfId="0" applyFont="1" applyFill="1" applyBorder="1"/>
    <xf numFmtId="49" fontId="7" fillId="0" borderId="11" xfId="0" applyNumberFormat="1" applyFont="1" applyBorder="1" applyAlignment="1">
      <alignment horizontal="center" vertical="top"/>
    </xf>
    <xf numFmtId="4" fontId="5" fillId="2" borderId="18" xfId="0" applyNumberFormat="1" applyFont="1" applyFill="1" applyBorder="1" applyAlignment="1">
      <alignment horizontal="left" indent="1"/>
    </xf>
    <xf numFmtId="0" fontId="5" fillId="2" borderId="15" xfId="0" applyFont="1" applyFill="1" applyBorder="1" applyAlignment="1">
      <alignment horizontal="left" indent="1"/>
    </xf>
    <xf numFmtId="4" fontId="5" fillId="2" borderId="15" xfId="0" applyNumberFormat="1" applyFont="1" applyFill="1" applyBorder="1" applyAlignment="1">
      <alignment horizontal="left" indent="1"/>
    </xf>
    <xf numFmtId="0" fontId="7" fillId="0" borderId="1" xfId="0" applyFont="1" applyFill="1" applyBorder="1" applyAlignment="1" applyProtection="1">
      <alignment horizontal="justify" vertical="top" wrapText="1"/>
      <protection hidden="1"/>
    </xf>
    <xf numFmtId="4" fontId="7" fillId="0" borderId="1" xfId="0" applyNumberFormat="1" applyFont="1" applyFill="1" applyBorder="1" applyAlignment="1" applyProtection="1">
      <alignment horizontal="right" wrapText="1"/>
      <protection hidden="1"/>
    </xf>
    <xf numFmtId="0" fontId="7" fillId="0" borderId="1" xfId="0" applyFont="1" applyFill="1" applyBorder="1" applyAlignment="1" applyProtection="1">
      <alignment vertical="top" wrapText="1"/>
      <protection hidden="1"/>
    </xf>
    <xf numFmtId="4" fontId="7" fillId="0" borderId="1" xfId="1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top"/>
    </xf>
    <xf numFmtId="4" fontId="7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1" xfId="1" applyFont="1" applyFill="1" applyBorder="1" applyAlignment="1">
      <alignment horizontal="justify" vertical="top" wrapText="1"/>
    </xf>
    <xf numFmtId="4" fontId="7" fillId="0" borderId="11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center"/>
    </xf>
    <xf numFmtId="4" fontId="7" fillId="0" borderId="32" xfId="0" applyNumberFormat="1" applyFont="1" applyBorder="1" applyAlignment="1">
      <alignment horizontal="center"/>
    </xf>
    <xf numFmtId="164" fontId="7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6" fillId="4" borderId="2" xfId="0" applyFont="1" applyFill="1" applyBorder="1" applyAlignment="1">
      <alignment horizontal="right" vertical="center" indent="1"/>
    </xf>
    <xf numFmtId="0" fontId="16" fillId="4" borderId="4" xfId="0" applyFont="1" applyFill="1" applyBorder="1" applyAlignment="1">
      <alignment horizontal="right" vertical="center" indent="1"/>
    </xf>
    <xf numFmtId="4" fontId="4" fillId="0" borderId="1" xfId="0" applyNumberFormat="1" applyFont="1" applyFill="1" applyBorder="1" applyAlignment="1">
      <alignment horizontal="right" vertical="center" indent="1"/>
    </xf>
    <xf numFmtId="4" fontId="16" fillId="4" borderId="2" xfId="0" applyNumberFormat="1" applyFont="1" applyFill="1" applyBorder="1" applyAlignment="1">
      <alignment horizontal="right" vertical="center" indent="1"/>
    </xf>
    <xf numFmtId="4" fontId="16" fillId="4" borderId="3" xfId="0" applyNumberFormat="1" applyFont="1" applyFill="1" applyBorder="1" applyAlignment="1">
      <alignment horizontal="right" vertical="center" indent="1"/>
    </xf>
    <xf numFmtId="4" fontId="16" fillId="4" borderId="4" xfId="0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right" indent="1"/>
    </xf>
    <xf numFmtId="0" fontId="16" fillId="4" borderId="2" xfId="0" applyFont="1" applyFill="1" applyBorder="1" applyAlignment="1">
      <alignment horizontal="left" vertical="center" indent="1"/>
    </xf>
    <xf numFmtId="0" fontId="16" fillId="4" borderId="3" xfId="0" applyFont="1" applyFill="1" applyBorder="1" applyAlignment="1">
      <alignment horizontal="left" vertical="center" indent="1"/>
    </xf>
    <xf numFmtId="0" fontId="16" fillId="4" borderId="4" xfId="0" applyFont="1" applyFill="1" applyBorder="1" applyAlignment="1">
      <alignment horizontal="left" vertical="center" indent="1"/>
    </xf>
    <xf numFmtId="49" fontId="7" fillId="0" borderId="15" xfId="0" applyNumberFormat="1" applyFont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top"/>
    </xf>
    <xf numFmtId="0" fontId="16" fillId="3" borderId="13" xfId="0" applyFont="1" applyFill="1" applyBorder="1" applyAlignment="1">
      <alignment horizontal="left" vertical="center" indent="1"/>
    </xf>
    <xf numFmtId="0" fontId="16" fillId="3" borderId="14" xfId="0" applyFont="1" applyFill="1" applyBorder="1" applyAlignment="1">
      <alignment horizontal="left" vertical="center" indent="1"/>
    </xf>
    <xf numFmtId="0" fontId="16" fillId="3" borderId="16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left" vertical="center" indent="1"/>
    </xf>
    <xf numFmtId="4" fontId="16" fillId="4" borderId="2" xfId="0" applyNumberFormat="1" applyFont="1" applyFill="1" applyBorder="1" applyAlignment="1">
      <alignment horizontal="right" vertical="center"/>
    </xf>
    <xf numFmtId="4" fontId="16" fillId="4" borderId="3" xfId="0" applyNumberFormat="1" applyFont="1" applyFill="1" applyBorder="1" applyAlignment="1">
      <alignment horizontal="right" vertical="center"/>
    </xf>
    <xf numFmtId="4" fontId="16" fillId="4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4" fillId="0" borderId="23" xfId="0" applyNumberFormat="1" applyFont="1" applyFill="1" applyBorder="1" applyAlignment="1">
      <alignment horizontal="right" vertical="center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0" fontId="16" fillId="4" borderId="8" xfId="0" applyFont="1" applyFill="1" applyBorder="1" applyAlignment="1">
      <alignment horizontal="left" vertical="center" indent="1"/>
    </xf>
    <xf numFmtId="0" fontId="16" fillId="4" borderId="9" xfId="0" applyFont="1" applyFill="1" applyBorder="1" applyAlignment="1">
      <alignment horizontal="left" vertical="center" indent="1"/>
    </xf>
    <xf numFmtId="0" fontId="16" fillId="4" borderId="1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4" fontId="4" fillId="0" borderId="22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" fontId="4" fillId="0" borderId="5" xfId="0" applyNumberFormat="1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4" fillId="0" borderId="23" xfId="0" applyNumberFormat="1" applyFont="1" applyBorder="1" applyAlignment="1">
      <alignment horizontal="righ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24" xfId="0" applyFont="1" applyFill="1" applyBorder="1" applyAlignment="1">
      <alignment horizontal="right" indent="1"/>
    </xf>
    <xf numFmtId="0" fontId="7" fillId="0" borderId="25" xfId="0" applyFont="1" applyFill="1" applyBorder="1" applyAlignment="1">
      <alignment horizontal="right" indent="1"/>
    </xf>
    <xf numFmtId="0" fontId="7" fillId="0" borderId="28" xfId="0" applyFont="1" applyFill="1" applyBorder="1" applyAlignment="1">
      <alignment horizontal="right" indent="1"/>
    </xf>
    <xf numFmtId="0" fontId="4" fillId="0" borderId="11" xfId="0" applyFont="1" applyBorder="1" applyAlignment="1">
      <alignment horizontal="left" vertical="center" indent="1"/>
    </xf>
    <xf numFmtId="4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165" fontId="4" fillId="5" borderId="5" xfId="1" applyNumberFormat="1" applyFont="1" applyFill="1" applyBorder="1" applyAlignment="1">
      <alignment horizontal="right" vertical="center" indent="1"/>
    </xf>
    <xf numFmtId="165" fontId="4" fillId="5" borderId="6" xfId="1" applyNumberFormat="1" applyFont="1" applyFill="1" applyBorder="1" applyAlignment="1">
      <alignment horizontal="right" vertical="center" indent="1"/>
    </xf>
    <xf numFmtId="165" fontId="4" fillId="5" borderId="23" xfId="1" applyNumberFormat="1" applyFont="1" applyFill="1" applyBorder="1" applyAlignment="1">
      <alignment horizontal="right" vertical="center" indent="1"/>
    </xf>
    <xf numFmtId="164" fontId="17" fillId="6" borderId="8" xfId="1" applyFont="1" applyFill="1" applyBorder="1" applyAlignment="1">
      <alignment horizontal="left" vertical="center" indent="1"/>
    </xf>
    <xf numFmtId="164" fontId="17" fillId="6" borderId="9" xfId="1" applyFont="1" applyFill="1" applyBorder="1" applyAlignment="1">
      <alignment horizontal="left" vertical="center" indent="1"/>
    </xf>
    <xf numFmtId="164" fontId="17" fillId="6" borderId="10" xfId="1" applyFont="1" applyFill="1" applyBorder="1" applyAlignment="1">
      <alignment horizontal="left" vertical="center" indent="1"/>
    </xf>
    <xf numFmtId="164" fontId="4" fillId="5" borderId="12" xfId="1" applyFont="1" applyFill="1" applyBorder="1" applyAlignment="1">
      <alignment horizontal="right" vertical="center" indent="1"/>
    </xf>
    <xf numFmtId="164" fontId="4" fillId="5" borderId="7" xfId="1" applyFont="1" applyFill="1" applyBorder="1" applyAlignment="1">
      <alignment horizontal="right" vertical="center" indent="1"/>
    </xf>
    <xf numFmtId="164" fontId="17" fillId="3" borderId="27" xfId="1" applyFont="1" applyFill="1" applyBorder="1" applyAlignment="1">
      <alignment horizontal="right" vertical="center" indent="1"/>
    </xf>
    <xf numFmtId="164" fontId="17" fillId="3" borderId="28" xfId="1" applyFont="1" applyFill="1" applyBorder="1" applyAlignment="1">
      <alignment horizontal="right" vertical="center" indent="1"/>
    </xf>
    <xf numFmtId="165" fontId="4" fillId="0" borderId="20" xfId="1" applyNumberFormat="1" applyFont="1" applyFill="1" applyBorder="1" applyAlignment="1">
      <alignment horizontal="right" vertical="center" indent="1"/>
    </xf>
    <xf numFmtId="165" fontId="4" fillId="0" borderId="21" xfId="1" applyNumberFormat="1" applyFont="1" applyFill="1" applyBorder="1" applyAlignment="1">
      <alignment horizontal="right" vertical="center" indent="1"/>
    </xf>
    <xf numFmtId="165" fontId="4" fillId="0" borderId="22" xfId="1" applyNumberFormat="1" applyFont="1" applyFill="1" applyBorder="1" applyAlignment="1">
      <alignment horizontal="right" vertical="center" indent="1"/>
    </xf>
    <xf numFmtId="165" fontId="17" fillId="3" borderId="24" xfId="1" applyNumberFormat="1" applyFont="1" applyFill="1" applyBorder="1" applyAlignment="1">
      <alignment horizontal="right" vertical="center" indent="1"/>
    </xf>
    <xf numFmtId="165" fontId="17" fillId="3" borderId="25" xfId="1" applyNumberFormat="1" applyFont="1" applyFill="1" applyBorder="1" applyAlignment="1">
      <alignment horizontal="right" vertical="center" indent="1"/>
    </xf>
    <xf numFmtId="165" fontId="17" fillId="3" borderId="26" xfId="1" applyNumberFormat="1" applyFont="1" applyFill="1" applyBorder="1" applyAlignment="1">
      <alignment horizontal="right" vertical="center" indent="1"/>
    </xf>
    <xf numFmtId="164" fontId="4" fillId="0" borderId="29" xfId="1" applyFont="1" applyFill="1" applyBorder="1" applyAlignment="1">
      <alignment horizontal="left" vertical="center" indent="1"/>
    </xf>
    <xf numFmtId="164" fontId="4" fillId="0" borderId="30" xfId="1" applyFont="1" applyFill="1" applyBorder="1" applyAlignment="1">
      <alignment horizontal="left" vertical="center" indent="1"/>
    </xf>
    <xf numFmtId="165" fontId="4" fillId="0" borderId="5" xfId="1" applyNumberFormat="1" applyFont="1" applyFill="1" applyBorder="1" applyAlignment="1">
      <alignment horizontal="right" vertical="center" indent="1"/>
    </xf>
    <xf numFmtId="165" fontId="4" fillId="0" borderId="6" xfId="1" applyNumberFormat="1" applyFont="1" applyFill="1" applyBorder="1" applyAlignment="1">
      <alignment horizontal="right" vertical="center" indent="1"/>
    </xf>
    <xf numFmtId="165" fontId="4" fillId="0" borderId="23" xfId="1" applyNumberFormat="1" applyFont="1" applyFill="1" applyBorder="1" applyAlignment="1">
      <alignment horizontal="right" vertical="center" indent="1"/>
    </xf>
    <xf numFmtId="164" fontId="4" fillId="0" borderId="12" xfId="1" applyFont="1" applyFill="1" applyBorder="1" applyAlignment="1">
      <alignment horizontal="left" vertical="center" indent="1"/>
    </xf>
    <xf numFmtId="164" fontId="4" fillId="0" borderId="7" xfId="1" applyFont="1" applyFill="1" applyBorder="1" applyAlignment="1">
      <alignment horizontal="left" vertical="center" indent="1"/>
    </xf>
    <xf numFmtId="164" fontId="4" fillId="0" borderId="34" xfId="1" applyFont="1" applyFill="1" applyBorder="1" applyAlignment="1">
      <alignment horizontal="center" vertical="center"/>
    </xf>
    <xf numFmtId="164" fontId="6" fillId="0" borderId="34" xfId="1" applyFont="1" applyFill="1" applyBorder="1" applyAlignment="1">
      <alignment horizontal="center" vertical="center"/>
    </xf>
    <xf numFmtId="164" fontId="7" fillId="0" borderId="35" xfId="1" applyFont="1" applyFill="1" applyBorder="1" applyAlignment="1">
      <alignment horizontal="center" vertical="center"/>
    </xf>
  </cellXfs>
  <cellStyles count="3">
    <cellStyle name="Excel Built-in Normal" xfId="1"/>
    <cellStyle name="Normal 2" xfId="2"/>
    <cellStyle name="Normalno" xfId="0" builtinId="0"/>
  </cellStyles>
  <dxfs count="0"/>
  <tableStyles count="0" defaultTableStyle="TableStyleMedium9" defaultPivotStyle="PivotStyleMedium4"/>
  <colors>
    <mruColors>
      <color rgb="FF00A0DC"/>
      <color rgb="FF96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2"/>
  <sheetViews>
    <sheetView tabSelected="1" showRuler="0" view="pageBreakPreview" zoomScale="115" zoomScaleNormal="100" zoomScaleSheetLayoutView="115" zoomScalePageLayoutView="125" workbookViewId="0">
      <selection activeCell="B1" sqref="B1:C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30" customWidth="1"/>
    <col min="4" max="4" width="8.7109375" style="45" customWidth="1"/>
    <col min="5" max="5" width="6.7109375" style="24" customWidth="1"/>
    <col min="6" max="6" width="8.7109375" style="45" customWidth="1"/>
    <col min="7" max="7" width="9.7109375" style="45" customWidth="1"/>
    <col min="8" max="16384" width="11.42578125" style="2"/>
  </cols>
  <sheetData>
    <row r="1" spans="2:11" x14ac:dyDescent="0.25">
      <c r="B1" s="140" t="s">
        <v>9</v>
      </c>
      <c r="C1" s="141"/>
      <c r="D1" s="21" t="s">
        <v>29</v>
      </c>
      <c r="E1" s="17" t="s">
        <v>28</v>
      </c>
      <c r="F1" s="17" t="s">
        <v>30</v>
      </c>
      <c r="G1" s="17" t="s">
        <v>0</v>
      </c>
    </row>
    <row r="2" spans="2:11" ht="16.5" customHeight="1" thickBot="1" x14ac:dyDescent="0.3">
      <c r="B2" s="142"/>
      <c r="C2" s="143"/>
      <c r="D2" s="37"/>
      <c r="E2" s="34"/>
      <c r="F2" s="47"/>
      <c r="G2" s="47"/>
    </row>
    <row r="3" spans="2:11" ht="20.100000000000001" customHeight="1" thickBot="1" x14ac:dyDescent="0.3">
      <c r="B3" s="133" t="s">
        <v>10</v>
      </c>
      <c r="C3" s="134"/>
      <c r="D3" s="134"/>
      <c r="E3" s="134"/>
      <c r="F3" s="134"/>
      <c r="G3" s="135"/>
    </row>
    <row r="4" spans="2:11" ht="201.75" customHeight="1" x14ac:dyDescent="0.25">
      <c r="B4" s="20" t="s">
        <v>1</v>
      </c>
      <c r="C4" s="54" t="s">
        <v>33</v>
      </c>
      <c r="D4" s="40">
        <v>1200</v>
      </c>
      <c r="E4" s="55" t="s">
        <v>11</v>
      </c>
      <c r="F4" s="40">
        <v>0</v>
      </c>
      <c r="G4" s="40">
        <f>D4*F4</f>
        <v>0</v>
      </c>
    </row>
    <row r="5" spans="2:11" ht="16.5" customHeight="1" x14ac:dyDescent="0.25">
      <c r="B5" s="19"/>
      <c r="C5" s="56"/>
      <c r="D5" s="57"/>
      <c r="E5" s="58"/>
      <c r="F5" s="57"/>
      <c r="G5" s="57"/>
    </row>
    <row r="6" spans="2:11" ht="48" customHeight="1" thickBot="1" x14ac:dyDescent="0.3">
      <c r="B6" s="20" t="s">
        <v>3</v>
      </c>
      <c r="C6" s="31" t="s">
        <v>36</v>
      </c>
      <c r="D6" s="40">
        <v>238</v>
      </c>
      <c r="E6" s="55" t="s">
        <v>11</v>
      </c>
      <c r="F6" s="40">
        <v>0</v>
      </c>
      <c r="G6" s="40">
        <f>D6*F6</f>
        <v>0</v>
      </c>
      <c r="H6" s="4"/>
    </row>
    <row r="7" spans="2:11" ht="20.100000000000001" customHeight="1" thickBot="1" x14ac:dyDescent="0.3">
      <c r="B7" s="133" t="s">
        <v>46</v>
      </c>
      <c r="C7" s="135"/>
      <c r="D7" s="144">
        <f>SUM(G4:G6)</f>
        <v>0</v>
      </c>
      <c r="E7" s="145"/>
      <c r="F7" s="145"/>
      <c r="G7" s="146"/>
    </row>
    <row r="8" spans="2:11" ht="16.5" customHeight="1" thickBot="1" x14ac:dyDescent="0.3">
      <c r="B8" s="1"/>
      <c r="C8" s="27"/>
      <c r="D8" s="38"/>
      <c r="E8" s="35"/>
      <c r="F8" s="38"/>
      <c r="G8" s="38"/>
    </row>
    <row r="9" spans="2:11" ht="20.100000000000001" customHeight="1" thickBot="1" x14ac:dyDescent="0.3">
      <c r="B9" s="133" t="s">
        <v>12</v>
      </c>
      <c r="C9" s="134"/>
      <c r="D9" s="134"/>
      <c r="E9" s="134"/>
      <c r="F9" s="134"/>
      <c r="G9" s="135"/>
      <c r="K9" s="5"/>
    </row>
    <row r="10" spans="2:11" ht="65.25" customHeight="1" x14ac:dyDescent="0.25">
      <c r="B10" s="136" t="s">
        <v>1</v>
      </c>
      <c r="C10" s="54" t="s">
        <v>37</v>
      </c>
      <c r="D10" s="39"/>
      <c r="E10" s="51"/>
      <c r="F10" s="39"/>
      <c r="G10" s="39"/>
    </row>
    <row r="11" spans="2:11" s="8" customFormat="1" x14ac:dyDescent="0.25">
      <c r="B11" s="137"/>
      <c r="C11" s="59" t="s">
        <v>60</v>
      </c>
      <c r="D11" s="60">
        <v>6</v>
      </c>
      <c r="E11" s="50" t="s">
        <v>8</v>
      </c>
      <c r="F11" s="60">
        <v>0</v>
      </c>
      <c r="G11" s="60">
        <f t="shared" ref="G11:G22" si="0">D11*F11</f>
        <v>0</v>
      </c>
    </row>
    <row r="12" spans="2:11" s="8" customFormat="1" x14ac:dyDescent="0.25">
      <c r="B12" s="137"/>
      <c r="C12" s="59" t="s">
        <v>38</v>
      </c>
      <c r="D12" s="60">
        <v>5</v>
      </c>
      <c r="E12" s="50" t="s">
        <v>8</v>
      </c>
      <c r="F12" s="60">
        <v>0</v>
      </c>
      <c r="G12" s="60">
        <f t="shared" ref="G12" si="1">D12*F12</f>
        <v>0</v>
      </c>
    </row>
    <row r="13" spans="2:11" s="7" customFormat="1" x14ac:dyDescent="0.25">
      <c r="B13" s="137"/>
      <c r="C13" s="59" t="s">
        <v>13</v>
      </c>
      <c r="D13" s="60">
        <v>3</v>
      </c>
      <c r="E13" s="50" t="s">
        <v>8</v>
      </c>
      <c r="F13" s="60">
        <v>0</v>
      </c>
      <c r="G13" s="60">
        <f t="shared" ref="G13" si="2">D13*F13</f>
        <v>0</v>
      </c>
    </row>
    <row r="14" spans="2:11" s="8" customFormat="1" x14ac:dyDescent="0.25">
      <c r="B14" s="137"/>
      <c r="C14" s="59" t="s">
        <v>45</v>
      </c>
      <c r="D14" s="60">
        <v>45</v>
      </c>
      <c r="E14" s="50" t="s">
        <v>8</v>
      </c>
      <c r="F14" s="60">
        <v>0</v>
      </c>
      <c r="G14" s="60">
        <f t="shared" ref="G14:G15" si="3">D14*F14</f>
        <v>0</v>
      </c>
    </row>
    <row r="15" spans="2:11" s="7" customFormat="1" x14ac:dyDescent="0.25">
      <c r="B15" s="137"/>
      <c r="C15" s="59" t="s">
        <v>96</v>
      </c>
      <c r="D15" s="60">
        <v>22</v>
      </c>
      <c r="E15" s="50" t="s">
        <v>8</v>
      </c>
      <c r="F15" s="60">
        <v>0</v>
      </c>
      <c r="G15" s="60">
        <f t="shared" si="3"/>
        <v>0</v>
      </c>
    </row>
    <row r="16" spans="2:11" s="7" customFormat="1" x14ac:dyDescent="0.25">
      <c r="B16" s="138"/>
      <c r="C16" s="59" t="s">
        <v>39</v>
      </c>
      <c r="D16" s="60">
        <v>5</v>
      </c>
      <c r="E16" s="50" t="s">
        <v>8</v>
      </c>
      <c r="F16" s="60">
        <v>0</v>
      </c>
      <c r="G16" s="60">
        <f t="shared" si="0"/>
        <v>0</v>
      </c>
    </row>
    <row r="17" spans="2:7" ht="16.5" customHeight="1" x14ac:dyDescent="0.25">
      <c r="B17" s="19"/>
      <c r="C17" s="61"/>
      <c r="D17" s="57"/>
      <c r="E17" s="58"/>
      <c r="F17" s="57"/>
      <c r="G17" s="40"/>
    </row>
    <row r="18" spans="2:7" ht="51" x14ac:dyDescent="0.25">
      <c r="B18" s="18" t="s">
        <v>3</v>
      </c>
      <c r="C18" s="54" t="s">
        <v>97</v>
      </c>
      <c r="D18" s="40">
        <v>48</v>
      </c>
      <c r="E18" s="23" t="s">
        <v>8</v>
      </c>
      <c r="F18" s="40">
        <v>0</v>
      </c>
      <c r="G18" s="40">
        <f t="shared" ref="G18" si="4">D18*F18</f>
        <v>0</v>
      </c>
    </row>
    <row r="19" spans="2:7" ht="16.5" customHeight="1" x14ac:dyDescent="0.25">
      <c r="B19" s="19"/>
      <c r="C19" s="61"/>
      <c r="D19" s="57"/>
      <c r="E19" s="58"/>
      <c r="F19" s="57"/>
      <c r="G19" s="40"/>
    </row>
    <row r="20" spans="2:7" ht="53.25" customHeight="1" x14ac:dyDescent="0.25">
      <c r="B20" s="18" t="s">
        <v>4</v>
      </c>
      <c r="C20" s="54" t="s">
        <v>98</v>
      </c>
      <c r="D20" s="40">
        <v>4</v>
      </c>
      <c r="E20" s="23" t="s">
        <v>8</v>
      </c>
      <c r="F20" s="40">
        <v>0</v>
      </c>
      <c r="G20" s="40">
        <f t="shared" ref="G20" si="5">D20*F20</f>
        <v>0</v>
      </c>
    </row>
    <row r="21" spans="2:7" ht="16.5" customHeight="1" x14ac:dyDescent="0.25">
      <c r="B21" s="19"/>
      <c r="C21" s="61"/>
      <c r="D21" s="57"/>
      <c r="E21" s="58"/>
      <c r="F21" s="57"/>
      <c r="G21" s="40"/>
    </row>
    <row r="22" spans="2:7" s="1" customFormat="1" ht="38.25" x14ac:dyDescent="0.25">
      <c r="B22" s="18" t="s">
        <v>5</v>
      </c>
      <c r="C22" s="54" t="s">
        <v>34</v>
      </c>
      <c r="D22" s="40">
        <v>132</v>
      </c>
      <c r="E22" s="23" t="s">
        <v>7</v>
      </c>
      <c r="F22" s="40">
        <v>0</v>
      </c>
      <c r="G22" s="40">
        <f t="shared" si="0"/>
        <v>0</v>
      </c>
    </row>
    <row r="23" spans="2:7" s="1" customFormat="1" x14ac:dyDescent="0.25">
      <c r="B23" s="18"/>
      <c r="C23" s="54"/>
      <c r="D23" s="40"/>
      <c r="E23" s="23"/>
      <c r="F23" s="40"/>
      <c r="G23" s="40"/>
    </row>
    <row r="24" spans="2:7" s="1" customFormat="1" ht="40.5" customHeight="1" x14ac:dyDescent="0.25">
      <c r="B24" s="18" t="s">
        <v>6</v>
      </c>
      <c r="C24" s="54" t="s">
        <v>126</v>
      </c>
      <c r="D24" s="40">
        <v>30</v>
      </c>
      <c r="E24" s="55" t="s">
        <v>11</v>
      </c>
      <c r="F24" s="40">
        <v>0</v>
      </c>
      <c r="G24" s="40">
        <f t="shared" ref="G24" si="6">D24*F24</f>
        <v>0</v>
      </c>
    </row>
    <row r="25" spans="2:7" s="1" customFormat="1" x14ac:dyDescent="0.25">
      <c r="B25" s="18"/>
      <c r="C25" s="54"/>
      <c r="D25" s="40"/>
      <c r="E25" s="23"/>
      <c r="F25" s="40"/>
      <c r="G25" s="40"/>
    </row>
    <row r="26" spans="2:7" s="1" customFormat="1" ht="31.5" customHeight="1" x14ac:dyDescent="0.25">
      <c r="B26" s="18" t="s">
        <v>44</v>
      </c>
      <c r="C26" s="54" t="s">
        <v>127</v>
      </c>
      <c r="D26" s="40">
        <v>6</v>
      </c>
      <c r="E26" s="55" t="s">
        <v>11</v>
      </c>
      <c r="F26" s="40">
        <v>0</v>
      </c>
      <c r="G26" s="40">
        <f t="shared" ref="G26" si="7">D26*F26</f>
        <v>0</v>
      </c>
    </row>
    <row r="27" spans="2:7" ht="16.5" customHeight="1" x14ac:dyDescent="0.25">
      <c r="B27" s="19"/>
      <c r="C27" s="56"/>
      <c r="D27" s="57"/>
      <c r="E27" s="58"/>
      <c r="F27" s="57"/>
      <c r="G27" s="40"/>
    </row>
    <row r="28" spans="2:7" s="1" customFormat="1" ht="31.5" customHeight="1" x14ac:dyDescent="0.25">
      <c r="B28" s="18" t="s">
        <v>55</v>
      </c>
      <c r="C28" s="54" t="s">
        <v>112</v>
      </c>
      <c r="D28" s="40">
        <v>42</v>
      </c>
      <c r="E28" s="23" t="s">
        <v>7</v>
      </c>
      <c r="F28" s="40">
        <v>0</v>
      </c>
      <c r="G28" s="40">
        <f t="shared" ref="G28" si="8">D28*F28</f>
        <v>0</v>
      </c>
    </row>
    <row r="29" spans="2:7" ht="16.5" customHeight="1" x14ac:dyDescent="0.25">
      <c r="B29" s="19"/>
      <c r="C29" s="56"/>
      <c r="D29" s="57"/>
      <c r="E29" s="58"/>
      <c r="F29" s="57"/>
      <c r="G29" s="40"/>
    </row>
    <row r="30" spans="2:7" s="1" customFormat="1" ht="55.5" customHeight="1" x14ac:dyDescent="0.25">
      <c r="B30" s="18" t="s">
        <v>56</v>
      </c>
      <c r="C30" s="54" t="s">
        <v>99</v>
      </c>
      <c r="D30" s="40">
        <v>6</v>
      </c>
      <c r="E30" s="23" t="s">
        <v>80</v>
      </c>
      <c r="F30" s="40">
        <v>0</v>
      </c>
      <c r="G30" s="40">
        <f t="shared" ref="G30" si="9">D30*F30</f>
        <v>0</v>
      </c>
    </row>
    <row r="31" spans="2:7" ht="16.5" customHeight="1" x14ac:dyDescent="0.25">
      <c r="B31" s="19"/>
      <c r="C31" s="56"/>
      <c r="D31" s="57"/>
      <c r="E31" s="58"/>
      <c r="F31" s="57"/>
      <c r="G31" s="40"/>
    </row>
    <row r="32" spans="2:7" s="1" customFormat="1" ht="108" customHeight="1" x14ac:dyDescent="0.25">
      <c r="B32" s="18" t="s">
        <v>57</v>
      </c>
      <c r="C32" s="54" t="s">
        <v>123</v>
      </c>
      <c r="D32" s="40">
        <v>7</v>
      </c>
      <c r="E32" s="55" t="s">
        <v>84</v>
      </c>
      <c r="F32" s="40">
        <v>0</v>
      </c>
      <c r="G32" s="40">
        <f t="shared" ref="G32" si="10">D32*F32</f>
        <v>0</v>
      </c>
    </row>
    <row r="33" spans="2:7" ht="16.5" customHeight="1" x14ac:dyDescent="0.25">
      <c r="B33" s="19"/>
      <c r="C33" s="56"/>
      <c r="D33" s="57"/>
      <c r="E33" s="58"/>
      <c r="F33" s="57"/>
      <c r="G33" s="40"/>
    </row>
    <row r="34" spans="2:7" s="1" customFormat="1" ht="51.75" thickBot="1" x14ac:dyDescent="0.3">
      <c r="B34" s="22" t="s">
        <v>124</v>
      </c>
      <c r="C34" s="54" t="s">
        <v>61</v>
      </c>
      <c r="D34" s="40">
        <v>98</v>
      </c>
      <c r="E34" s="23" t="s">
        <v>7</v>
      </c>
      <c r="F34" s="40">
        <v>0</v>
      </c>
      <c r="G34" s="43">
        <f>D34*F34</f>
        <v>0</v>
      </c>
    </row>
    <row r="35" spans="2:7" ht="20.100000000000001" customHeight="1" thickBot="1" x14ac:dyDescent="0.3">
      <c r="B35" s="133" t="s">
        <v>47</v>
      </c>
      <c r="C35" s="135"/>
      <c r="D35" s="129">
        <f>SUM(G10:G34)</f>
        <v>0</v>
      </c>
      <c r="E35" s="130"/>
      <c r="F35" s="130"/>
      <c r="G35" s="131"/>
    </row>
    <row r="36" spans="2:7" ht="16.5" customHeight="1" thickBot="1" x14ac:dyDescent="0.3">
      <c r="B36" s="1"/>
      <c r="C36" s="27"/>
      <c r="D36" s="38"/>
      <c r="E36" s="35"/>
      <c r="F36" s="38"/>
      <c r="G36" s="38"/>
    </row>
    <row r="37" spans="2:7" s="8" customFormat="1" ht="20.100000000000001" customHeight="1" thickBot="1" x14ac:dyDescent="0.3">
      <c r="B37" s="133" t="s">
        <v>21</v>
      </c>
      <c r="C37" s="134"/>
      <c r="D37" s="134"/>
      <c r="E37" s="134"/>
      <c r="F37" s="134"/>
      <c r="G37" s="135"/>
    </row>
    <row r="38" spans="2:7" ht="96" customHeight="1" x14ac:dyDescent="0.25">
      <c r="B38" s="18" t="s">
        <v>1</v>
      </c>
      <c r="C38" s="31" t="s">
        <v>101</v>
      </c>
      <c r="D38" s="40">
        <v>70</v>
      </c>
      <c r="E38" s="23" t="s">
        <v>11</v>
      </c>
      <c r="F38" s="40">
        <v>0</v>
      </c>
      <c r="G38" s="40">
        <f t="shared" ref="G38" si="11">D38*F38</f>
        <v>0</v>
      </c>
    </row>
    <row r="39" spans="2:7" s="8" customFormat="1" ht="16.5" customHeight="1" x14ac:dyDescent="0.25">
      <c r="B39" s="65"/>
      <c r="C39" s="65"/>
      <c r="D39" s="65"/>
      <c r="E39" s="65"/>
      <c r="F39" s="65"/>
      <c r="G39" s="65"/>
    </row>
    <row r="40" spans="2:7" ht="53.25" x14ac:dyDescent="0.25">
      <c r="B40" s="18" t="s">
        <v>3</v>
      </c>
      <c r="C40" s="54" t="s">
        <v>20</v>
      </c>
      <c r="D40" s="40"/>
      <c r="E40" s="23"/>
      <c r="F40" s="40"/>
      <c r="G40" s="40"/>
    </row>
    <row r="41" spans="2:7" s="8" customFormat="1" x14ac:dyDescent="0.25">
      <c r="B41" s="19"/>
      <c r="C41" s="59" t="s">
        <v>52</v>
      </c>
      <c r="D41" s="60">
        <v>732</v>
      </c>
      <c r="E41" s="23" t="s">
        <v>11</v>
      </c>
      <c r="F41" s="40">
        <v>0</v>
      </c>
      <c r="G41" s="60">
        <f t="shared" ref="G41:G43" si="12">D41*F41</f>
        <v>0</v>
      </c>
    </row>
    <row r="42" spans="2:7" s="8" customFormat="1" x14ac:dyDescent="0.25">
      <c r="B42" s="19"/>
      <c r="C42" s="59" t="s">
        <v>106</v>
      </c>
      <c r="D42" s="60">
        <v>36</v>
      </c>
      <c r="E42" s="23" t="s">
        <v>11</v>
      </c>
      <c r="F42" s="40">
        <v>0</v>
      </c>
      <c r="G42" s="60">
        <f t="shared" ref="G42" si="13">D42*F42</f>
        <v>0</v>
      </c>
    </row>
    <row r="43" spans="2:7" s="8" customFormat="1" x14ac:dyDescent="0.25">
      <c r="B43" s="19"/>
      <c r="C43" s="59" t="s">
        <v>102</v>
      </c>
      <c r="D43" s="60">
        <v>77</v>
      </c>
      <c r="E43" s="23" t="s">
        <v>11</v>
      </c>
      <c r="F43" s="40">
        <v>0</v>
      </c>
      <c r="G43" s="60">
        <f t="shared" si="12"/>
        <v>0</v>
      </c>
    </row>
    <row r="44" spans="2:7" ht="16.5" customHeight="1" x14ac:dyDescent="0.25">
      <c r="B44" s="19"/>
      <c r="C44" s="31"/>
      <c r="D44" s="57"/>
      <c r="E44" s="58"/>
      <c r="F44" s="57"/>
      <c r="G44" s="57"/>
    </row>
    <row r="45" spans="2:7" ht="38.25" x14ac:dyDescent="0.25">
      <c r="B45" s="18" t="s">
        <v>4</v>
      </c>
      <c r="C45" s="31" t="s">
        <v>43</v>
      </c>
      <c r="D45" s="40">
        <v>132</v>
      </c>
      <c r="E45" s="23" t="s">
        <v>7</v>
      </c>
      <c r="F45" s="40">
        <v>0</v>
      </c>
      <c r="G45" s="43">
        <f>D45*F45</f>
        <v>0</v>
      </c>
    </row>
    <row r="46" spans="2:7" ht="16.5" customHeight="1" x14ac:dyDescent="0.25">
      <c r="B46" s="19"/>
      <c r="C46" s="31"/>
      <c r="D46" s="57"/>
      <c r="E46" s="58"/>
      <c r="F46" s="57"/>
      <c r="G46" s="57"/>
    </row>
    <row r="47" spans="2:7" ht="82.5" customHeight="1" thickBot="1" x14ac:dyDescent="0.3">
      <c r="B47" s="18" t="s">
        <v>5</v>
      </c>
      <c r="C47" s="31" t="s">
        <v>103</v>
      </c>
      <c r="D47" s="40">
        <v>132</v>
      </c>
      <c r="E47" s="23" t="s">
        <v>7</v>
      </c>
      <c r="F47" s="40">
        <v>0</v>
      </c>
      <c r="G47" s="43">
        <f>D47*F47</f>
        <v>0</v>
      </c>
    </row>
    <row r="48" spans="2:7" s="8" customFormat="1" ht="20.100000000000001" customHeight="1" thickBot="1" x14ac:dyDescent="0.3">
      <c r="B48" s="133" t="s">
        <v>48</v>
      </c>
      <c r="C48" s="135"/>
      <c r="D48" s="129">
        <f>SUM(G38:G47)</f>
        <v>0</v>
      </c>
      <c r="E48" s="130"/>
      <c r="F48" s="130"/>
      <c r="G48" s="131"/>
    </row>
    <row r="49" spans="2:7" ht="16.5" customHeight="1" thickBot="1" x14ac:dyDescent="0.3">
      <c r="B49" s="1"/>
      <c r="C49" s="27"/>
      <c r="D49" s="38"/>
      <c r="E49" s="35"/>
      <c r="F49" s="38"/>
      <c r="G49" s="38"/>
    </row>
    <row r="50" spans="2:7" ht="20.100000000000001" customHeight="1" thickBot="1" x14ac:dyDescent="0.3">
      <c r="B50" s="133" t="s">
        <v>18</v>
      </c>
      <c r="C50" s="134"/>
      <c r="D50" s="134"/>
      <c r="E50" s="134"/>
      <c r="F50" s="134"/>
      <c r="G50" s="135"/>
    </row>
    <row r="51" spans="2:7" ht="315" customHeight="1" x14ac:dyDescent="0.25">
      <c r="B51" s="139" t="s">
        <v>1</v>
      </c>
      <c r="C51" s="66" t="s">
        <v>104</v>
      </c>
      <c r="D51" s="42"/>
      <c r="E51" s="52"/>
      <c r="F51" s="42"/>
      <c r="G51" s="42"/>
    </row>
    <row r="52" spans="2:7" ht="295.5" customHeight="1" x14ac:dyDescent="0.25">
      <c r="B52" s="137"/>
      <c r="C52" s="67" t="s">
        <v>105</v>
      </c>
      <c r="D52" s="42"/>
      <c r="E52" s="52"/>
      <c r="F52" s="42"/>
      <c r="G52" s="42"/>
    </row>
    <row r="53" spans="2:7" ht="168" customHeight="1" x14ac:dyDescent="0.25">
      <c r="B53" s="138"/>
      <c r="C53" s="66" t="s">
        <v>58</v>
      </c>
      <c r="D53" s="42"/>
      <c r="E53" s="52"/>
      <c r="F53" s="42"/>
      <c r="G53" s="42"/>
    </row>
    <row r="54" spans="2:7" s="8" customFormat="1" x14ac:dyDescent="0.25">
      <c r="B54" s="96"/>
      <c r="C54" s="59" t="s">
        <v>115</v>
      </c>
      <c r="D54" s="60">
        <v>858</v>
      </c>
      <c r="E54" s="50" t="s">
        <v>11</v>
      </c>
      <c r="F54" s="60">
        <v>0</v>
      </c>
      <c r="G54" s="60">
        <f>D54*F54</f>
        <v>0</v>
      </c>
    </row>
    <row r="55" spans="2:7" s="8" customFormat="1" ht="16.5" customHeight="1" x14ac:dyDescent="0.25">
      <c r="B55" s="96"/>
      <c r="C55" s="59" t="s">
        <v>54</v>
      </c>
      <c r="D55" s="60">
        <v>19</v>
      </c>
      <c r="E55" s="50" t="s">
        <v>7</v>
      </c>
      <c r="F55" s="60">
        <v>0</v>
      </c>
      <c r="G55" s="60">
        <f>D55*F55</f>
        <v>0</v>
      </c>
    </row>
    <row r="56" spans="2:7" s="8" customFormat="1" ht="16.5" customHeight="1" x14ac:dyDescent="0.25">
      <c r="B56" s="96"/>
      <c r="C56" s="59" t="s">
        <v>108</v>
      </c>
      <c r="D56" s="60">
        <v>36</v>
      </c>
      <c r="E56" s="50" t="s">
        <v>11</v>
      </c>
      <c r="F56" s="60">
        <v>0</v>
      </c>
      <c r="G56" s="60">
        <f>D56*F56</f>
        <v>0</v>
      </c>
    </row>
    <row r="57" spans="2:7" s="8" customFormat="1" ht="16.5" customHeight="1" x14ac:dyDescent="0.25">
      <c r="B57" s="96"/>
      <c r="C57" s="59" t="s">
        <v>107</v>
      </c>
      <c r="D57" s="60">
        <v>77</v>
      </c>
      <c r="E57" s="50" t="s">
        <v>11</v>
      </c>
      <c r="F57" s="60">
        <v>0</v>
      </c>
      <c r="G57" s="60">
        <f>D57*F57</f>
        <v>0</v>
      </c>
    </row>
    <row r="58" spans="2:7" s="6" customFormat="1" ht="16.5" customHeight="1" x14ac:dyDescent="0.25">
      <c r="B58" s="26"/>
      <c r="C58" s="28"/>
      <c r="D58" s="40"/>
      <c r="E58" s="23"/>
      <c r="F58" s="40"/>
      <c r="G58" s="40"/>
    </row>
    <row r="59" spans="2:7" s="6" customFormat="1" ht="297.75" x14ac:dyDescent="0.25">
      <c r="B59" s="18" t="s">
        <v>3</v>
      </c>
      <c r="C59" s="66" t="s">
        <v>109</v>
      </c>
      <c r="D59" s="40"/>
      <c r="E59" s="23"/>
      <c r="F59" s="40"/>
      <c r="G59" s="40"/>
    </row>
    <row r="60" spans="2:7" s="6" customFormat="1" ht="282.75" customHeight="1" x14ac:dyDescent="0.25">
      <c r="B60" s="18"/>
      <c r="C60" s="67" t="s">
        <v>110</v>
      </c>
      <c r="D60" s="40"/>
      <c r="E60" s="23"/>
      <c r="F60" s="40"/>
      <c r="G60" s="40"/>
    </row>
    <row r="61" spans="2:7" s="6" customFormat="1" ht="128.25" customHeight="1" x14ac:dyDescent="0.25">
      <c r="B61" s="18"/>
      <c r="C61" s="62" t="s">
        <v>113</v>
      </c>
      <c r="D61" s="40"/>
      <c r="E61" s="23"/>
      <c r="F61" s="40"/>
      <c r="G61" s="40"/>
    </row>
    <row r="62" spans="2:7" s="97" customFormat="1" ht="16.5" customHeight="1" x14ac:dyDescent="0.25">
      <c r="B62" s="95"/>
      <c r="C62" s="59" t="s">
        <v>114</v>
      </c>
      <c r="D62" s="60">
        <v>94</v>
      </c>
      <c r="E62" s="50" t="s">
        <v>11</v>
      </c>
      <c r="F62" s="60">
        <v>0</v>
      </c>
      <c r="G62" s="60">
        <f>D62*F62</f>
        <v>0</v>
      </c>
    </row>
    <row r="63" spans="2:7" s="97" customFormat="1" ht="16.5" customHeight="1" x14ac:dyDescent="0.25">
      <c r="B63" s="95"/>
      <c r="C63" s="59" t="s">
        <v>111</v>
      </c>
      <c r="D63" s="60">
        <v>11</v>
      </c>
      <c r="E63" s="50" t="s">
        <v>11</v>
      </c>
      <c r="F63" s="60">
        <v>0</v>
      </c>
      <c r="G63" s="60">
        <f>D63*F63</f>
        <v>0</v>
      </c>
    </row>
    <row r="64" spans="2:7" s="6" customFormat="1" ht="16.5" customHeight="1" x14ac:dyDescent="0.25">
      <c r="B64" s="26"/>
      <c r="C64" s="28"/>
      <c r="D64" s="40"/>
      <c r="E64" s="23"/>
      <c r="F64" s="40"/>
      <c r="G64" s="40"/>
    </row>
    <row r="65" spans="2:9" ht="312.75" customHeight="1" x14ac:dyDescent="0.25">
      <c r="B65" s="18" t="s">
        <v>4</v>
      </c>
      <c r="C65" s="31" t="s">
        <v>118</v>
      </c>
      <c r="D65" s="63"/>
      <c r="E65" s="64"/>
      <c r="F65" s="63"/>
      <c r="G65" s="63"/>
      <c r="I65" s="3"/>
    </row>
    <row r="66" spans="2:9" s="8" customFormat="1" x14ac:dyDescent="0.25">
      <c r="B66" s="96"/>
      <c r="C66" s="59" t="s">
        <v>116</v>
      </c>
      <c r="D66" s="60">
        <v>963</v>
      </c>
      <c r="E66" s="50" t="s">
        <v>11</v>
      </c>
      <c r="F66" s="60">
        <v>0</v>
      </c>
      <c r="G66" s="60">
        <f t="shared" ref="G66:G69" si="14">D66*F66</f>
        <v>0</v>
      </c>
    </row>
    <row r="67" spans="2:9" s="8" customFormat="1" ht="16.5" customHeight="1" x14ac:dyDescent="0.25">
      <c r="B67" s="96"/>
      <c r="C67" s="59" t="s">
        <v>54</v>
      </c>
      <c r="D67" s="60">
        <v>19</v>
      </c>
      <c r="E67" s="50" t="s">
        <v>7</v>
      </c>
      <c r="F67" s="60">
        <v>0</v>
      </c>
      <c r="G67" s="60">
        <f t="shared" si="14"/>
        <v>0</v>
      </c>
    </row>
    <row r="68" spans="2:9" s="8" customFormat="1" ht="16.5" customHeight="1" x14ac:dyDescent="0.25">
      <c r="B68" s="96"/>
      <c r="C68" s="59" t="s">
        <v>117</v>
      </c>
      <c r="D68" s="60">
        <v>36</v>
      </c>
      <c r="E68" s="50" t="s">
        <v>11</v>
      </c>
      <c r="F68" s="60">
        <v>0</v>
      </c>
      <c r="G68" s="60">
        <f t="shared" si="14"/>
        <v>0</v>
      </c>
    </row>
    <row r="69" spans="2:9" s="8" customFormat="1" ht="16.5" customHeight="1" x14ac:dyDescent="0.25">
      <c r="B69" s="96"/>
      <c r="C69" s="59" t="s">
        <v>53</v>
      </c>
      <c r="D69" s="60">
        <v>77</v>
      </c>
      <c r="E69" s="50" t="s">
        <v>11</v>
      </c>
      <c r="F69" s="60">
        <v>0</v>
      </c>
      <c r="G69" s="60">
        <f t="shared" si="14"/>
        <v>0</v>
      </c>
    </row>
    <row r="70" spans="2:9" ht="16.5" customHeight="1" x14ac:dyDescent="0.25">
      <c r="B70" s="19"/>
      <c r="C70" s="28"/>
      <c r="D70" s="40"/>
      <c r="E70" s="23"/>
      <c r="F70" s="40"/>
      <c r="G70" s="40"/>
      <c r="I70" s="3"/>
    </row>
    <row r="71" spans="2:9" ht="64.5" thickBot="1" x14ac:dyDescent="0.3">
      <c r="B71" s="18" t="s">
        <v>5</v>
      </c>
      <c r="C71" s="54" t="s">
        <v>59</v>
      </c>
      <c r="D71" s="132" t="s">
        <v>2</v>
      </c>
      <c r="E71" s="132"/>
      <c r="F71" s="132"/>
      <c r="G71" s="40">
        <f>SUM(G51:G70)*0.03</f>
        <v>0</v>
      </c>
    </row>
    <row r="72" spans="2:9" s="8" customFormat="1" ht="20.100000000000001" customHeight="1" thickBot="1" x14ac:dyDescent="0.3">
      <c r="B72" s="133" t="s">
        <v>49</v>
      </c>
      <c r="C72" s="135"/>
      <c r="D72" s="129">
        <f>SUM(G51:G71)</f>
        <v>0</v>
      </c>
      <c r="E72" s="130"/>
      <c r="F72" s="130"/>
      <c r="G72" s="131"/>
    </row>
    <row r="73" spans="2:9" ht="16.5" customHeight="1" thickBot="1" x14ac:dyDescent="0.3">
      <c r="B73" s="1"/>
      <c r="C73" s="29"/>
      <c r="D73" s="44"/>
      <c r="E73" s="53"/>
      <c r="F73" s="44"/>
      <c r="G73" s="44"/>
    </row>
    <row r="74" spans="2:9" ht="20.100000000000001" customHeight="1" thickBot="1" x14ac:dyDescent="0.3">
      <c r="B74" s="133" t="s">
        <v>16</v>
      </c>
      <c r="C74" s="134"/>
      <c r="D74" s="134"/>
      <c r="E74" s="134"/>
      <c r="F74" s="134"/>
      <c r="G74" s="135"/>
    </row>
    <row r="75" spans="2:9" s="1" customFormat="1" ht="96.75" customHeight="1" x14ac:dyDescent="0.25">
      <c r="B75" s="18" t="s">
        <v>1</v>
      </c>
      <c r="C75" s="54" t="s">
        <v>62</v>
      </c>
      <c r="D75" s="40">
        <v>132</v>
      </c>
      <c r="E75" s="23" t="s">
        <v>7</v>
      </c>
      <c r="F75" s="40">
        <v>0</v>
      </c>
      <c r="G75" s="40">
        <f t="shared" ref="G75" si="15">D75*F75</f>
        <v>0</v>
      </c>
    </row>
    <row r="76" spans="2:9" s="1" customFormat="1" ht="15.75" customHeight="1" x14ac:dyDescent="0.25">
      <c r="B76" s="18"/>
      <c r="C76" s="54"/>
      <c r="D76" s="40"/>
      <c r="E76" s="23"/>
      <c r="F76" s="40"/>
      <c r="G76" s="40"/>
    </row>
    <row r="77" spans="2:9" s="1" customFormat="1" ht="70.5" customHeight="1" x14ac:dyDescent="0.25">
      <c r="B77" s="18" t="s">
        <v>3</v>
      </c>
      <c r="C77" s="54" t="s">
        <v>125</v>
      </c>
      <c r="D77" s="40">
        <v>30</v>
      </c>
      <c r="E77" s="23" t="s">
        <v>11</v>
      </c>
      <c r="F77" s="40">
        <v>0</v>
      </c>
      <c r="G77" s="40">
        <f t="shared" ref="G77" si="16">D77*F77</f>
        <v>0</v>
      </c>
    </row>
    <row r="78" spans="2:9" s="1" customFormat="1" ht="15.75" customHeight="1" x14ac:dyDescent="0.25">
      <c r="B78" s="18"/>
      <c r="C78" s="54"/>
      <c r="D78" s="40"/>
      <c r="E78" s="23"/>
      <c r="F78" s="40"/>
      <c r="G78" s="40"/>
    </row>
    <row r="79" spans="2:9" s="1" customFormat="1" ht="57.75" customHeight="1" x14ac:dyDescent="0.25">
      <c r="B79" s="18" t="s">
        <v>4</v>
      </c>
      <c r="C79" s="54" t="s">
        <v>119</v>
      </c>
      <c r="D79" s="40">
        <v>6</v>
      </c>
      <c r="E79" s="23" t="s">
        <v>11</v>
      </c>
      <c r="F79" s="40">
        <v>0</v>
      </c>
      <c r="G79" s="40">
        <f t="shared" ref="G79" si="17">D79*F79</f>
        <v>0</v>
      </c>
    </row>
    <row r="80" spans="2:9" s="1" customFormat="1" ht="15.75" customHeight="1" x14ac:dyDescent="0.25">
      <c r="B80" s="18"/>
      <c r="C80" s="54"/>
      <c r="D80" s="40"/>
      <c r="E80" s="23"/>
      <c r="F80" s="40"/>
      <c r="G80" s="40"/>
    </row>
    <row r="81" spans="2:7" ht="55.5" customHeight="1" thickBot="1" x14ac:dyDescent="0.3">
      <c r="B81" s="18" t="s">
        <v>5</v>
      </c>
      <c r="C81" s="54" t="s">
        <v>42</v>
      </c>
      <c r="D81" s="132" t="s">
        <v>2</v>
      </c>
      <c r="E81" s="132"/>
      <c r="F81" s="132"/>
      <c r="G81" s="40">
        <f>SUM(G75:G80)*0.05</f>
        <v>0</v>
      </c>
    </row>
    <row r="82" spans="2:7" s="8" customFormat="1" ht="20.100000000000001" customHeight="1" thickBot="1" x14ac:dyDescent="0.3">
      <c r="B82" s="133" t="s">
        <v>50</v>
      </c>
      <c r="C82" s="135"/>
      <c r="D82" s="129">
        <f>SUM(G75:G81)</f>
        <v>0</v>
      </c>
      <c r="E82" s="130"/>
      <c r="F82" s="130"/>
      <c r="G82" s="131"/>
    </row>
    <row r="83" spans="2:7" ht="16.5" customHeight="1" thickBot="1" x14ac:dyDescent="0.3">
      <c r="B83" s="1"/>
    </row>
    <row r="84" spans="2:7" ht="20.100000000000001" customHeight="1" thickBot="1" x14ac:dyDescent="0.3">
      <c r="B84" s="133" t="s">
        <v>27</v>
      </c>
      <c r="C84" s="134"/>
      <c r="D84" s="134"/>
      <c r="E84" s="134"/>
      <c r="F84" s="134"/>
      <c r="G84" s="135"/>
    </row>
    <row r="85" spans="2:7" ht="107.25" customHeight="1" x14ac:dyDescent="0.25">
      <c r="B85" s="100" t="s">
        <v>1</v>
      </c>
      <c r="C85" s="118" t="s">
        <v>120</v>
      </c>
      <c r="D85" s="119">
        <v>42</v>
      </c>
      <c r="E85" s="120" t="s">
        <v>7</v>
      </c>
      <c r="F85" s="119">
        <v>0</v>
      </c>
      <c r="G85" s="119">
        <f t="shared" ref="G85" si="18">D85*F85</f>
        <v>0</v>
      </c>
    </row>
    <row r="86" spans="2:7" ht="15.75" customHeight="1" x14ac:dyDescent="0.25">
      <c r="B86" s="65"/>
      <c r="C86" s="65"/>
      <c r="D86" s="65"/>
      <c r="E86" s="65"/>
      <c r="F86" s="65"/>
      <c r="G86" s="65"/>
    </row>
    <row r="87" spans="2:7" ht="119.25" customHeight="1" x14ac:dyDescent="0.25">
      <c r="B87" s="25" t="s">
        <v>3</v>
      </c>
      <c r="C87" s="31" t="s">
        <v>41</v>
      </c>
      <c r="D87" s="40">
        <v>20</v>
      </c>
      <c r="E87" s="23" t="s">
        <v>7</v>
      </c>
      <c r="F87" s="40">
        <v>0</v>
      </c>
      <c r="G87" s="40">
        <f t="shared" ref="G87" si="19">D87*F87</f>
        <v>0</v>
      </c>
    </row>
    <row r="88" spans="2:7" ht="15.75" customHeight="1" x14ac:dyDescent="0.25">
      <c r="B88" s="65"/>
      <c r="C88" s="65"/>
      <c r="D88" s="65"/>
      <c r="E88" s="65"/>
      <c r="F88" s="65"/>
      <c r="G88" s="65"/>
    </row>
    <row r="89" spans="2:7" s="8" customFormat="1" ht="82.5" customHeight="1" x14ac:dyDescent="0.2">
      <c r="B89" s="82" t="s">
        <v>4</v>
      </c>
      <c r="C89" s="31" t="s">
        <v>100</v>
      </c>
      <c r="D89" s="40">
        <v>6</v>
      </c>
      <c r="E89" s="23" t="s">
        <v>80</v>
      </c>
      <c r="F89" s="40">
        <v>0</v>
      </c>
      <c r="G89" s="40">
        <f t="shared" ref="G89" si="20">D89*F89</f>
        <v>0</v>
      </c>
    </row>
    <row r="90" spans="2:7" ht="15.75" customHeight="1" x14ac:dyDescent="0.25">
      <c r="B90" s="65"/>
      <c r="C90" s="65"/>
      <c r="D90" s="65"/>
      <c r="E90" s="65"/>
      <c r="F90" s="65"/>
      <c r="G90" s="65"/>
    </row>
    <row r="91" spans="2:7" s="8" customFormat="1" ht="38.25" x14ac:dyDescent="0.2">
      <c r="B91" s="82" t="s">
        <v>5</v>
      </c>
      <c r="C91" s="31" t="s">
        <v>82</v>
      </c>
      <c r="D91" s="40">
        <v>6</v>
      </c>
      <c r="E91" s="23" t="s">
        <v>80</v>
      </c>
      <c r="F91" s="40">
        <v>0</v>
      </c>
      <c r="G91" s="40">
        <f t="shared" ref="G91" si="21">D91*F91</f>
        <v>0</v>
      </c>
    </row>
    <row r="92" spans="2:7" ht="15.75" customHeight="1" x14ac:dyDescent="0.25">
      <c r="B92" s="65"/>
      <c r="C92" s="65"/>
      <c r="D92" s="65"/>
      <c r="E92" s="65"/>
      <c r="F92" s="65"/>
      <c r="G92" s="65"/>
    </row>
    <row r="93" spans="2:7" s="1" customFormat="1" ht="66.75" customHeight="1" x14ac:dyDescent="0.25">
      <c r="B93" s="18" t="s">
        <v>6</v>
      </c>
      <c r="C93" s="54" t="s">
        <v>122</v>
      </c>
      <c r="D93" s="40">
        <v>7</v>
      </c>
      <c r="E93" s="55" t="s">
        <v>84</v>
      </c>
      <c r="F93" s="40">
        <v>0</v>
      </c>
      <c r="G93" s="40">
        <f t="shared" ref="G93" si="22">D93*F93</f>
        <v>0</v>
      </c>
    </row>
    <row r="94" spans="2:7" ht="15.75" customHeight="1" x14ac:dyDescent="0.25">
      <c r="B94" s="65"/>
      <c r="C94" s="65"/>
      <c r="D94" s="65"/>
      <c r="E94" s="65"/>
      <c r="F94" s="65"/>
      <c r="G94" s="65"/>
    </row>
    <row r="95" spans="2:7" s="8" customFormat="1" ht="26.1" customHeight="1" thickBot="1" x14ac:dyDescent="0.25">
      <c r="B95" s="25" t="s">
        <v>44</v>
      </c>
      <c r="C95" s="31" t="s">
        <v>40</v>
      </c>
      <c r="D95" s="160" t="s">
        <v>2</v>
      </c>
      <c r="E95" s="160"/>
      <c r="F95" s="160"/>
      <c r="G95" s="40">
        <v>0</v>
      </c>
    </row>
    <row r="96" spans="2:7" s="14" customFormat="1" ht="20.100000000000001" customHeight="1" thickBot="1" x14ac:dyDescent="0.3">
      <c r="B96" s="133" t="s">
        <v>51</v>
      </c>
      <c r="C96" s="135"/>
      <c r="D96" s="129">
        <f>SUM(G85:G95)</f>
        <v>0</v>
      </c>
      <c r="E96" s="130"/>
      <c r="F96" s="130"/>
      <c r="G96" s="131"/>
    </row>
    <row r="97" spans="2:7" s="14" customFormat="1" ht="16.5" customHeight="1" thickBot="1" x14ac:dyDescent="0.25">
      <c r="B97" s="15"/>
      <c r="C97" s="32"/>
      <c r="D97" s="41"/>
      <c r="E97" s="33"/>
      <c r="F97" s="41"/>
      <c r="G97" s="41"/>
    </row>
    <row r="98" spans="2:7" s="14" customFormat="1" ht="20.100000000000001" customHeight="1" thickBot="1" x14ac:dyDescent="0.3">
      <c r="B98" s="157" t="s">
        <v>14</v>
      </c>
      <c r="C98" s="158"/>
      <c r="D98" s="158"/>
      <c r="E98" s="158"/>
      <c r="F98" s="158"/>
      <c r="G98" s="159"/>
    </row>
    <row r="99" spans="2:7" s="14" customFormat="1" ht="20.100000000000001" customHeight="1" x14ac:dyDescent="0.25">
      <c r="B99" s="150" t="s">
        <v>10</v>
      </c>
      <c r="C99" s="151"/>
      <c r="D99" s="154">
        <f>D7</f>
        <v>0</v>
      </c>
      <c r="E99" s="155"/>
      <c r="F99" s="155"/>
      <c r="G99" s="156"/>
    </row>
    <row r="100" spans="2:7" ht="20.100000000000001" customHeight="1" x14ac:dyDescent="0.25">
      <c r="B100" s="152" t="s">
        <v>12</v>
      </c>
      <c r="C100" s="153"/>
      <c r="D100" s="147">
        <f>D35</f>
        <v>0</v>
      </c>
      <c r="E100" s="148"/>
      <c r="F100" s="148"/>
      <c r="G100" s="149"/>
    </row>
    <row r="101" spans="2:7" ht="20.100000000000001" customHeight="1" x14ac:dyDescent="0.25">
      <c r="B101" s="152" t="s">
        <v>26</v>
      </c>
      <c r="C101" s="153"/>
      <c r="D101" s="147">
        <f>D48</f>
        <v>0</v>
      </c>
      <c r="E101" s="148"/>
      <c r="F101" s="148"/>
      <c r="G101" s="149"/>
    </row>
    <row r="102" spans="2:7" ht="20.100000000000001" customHeight="1" x14ac:dyDescent="0.25">
      <c r="B102" s="152" t="s">
        <v>15</v>
      </c>
      <c r="C102" s="153"/>
      <c r="D102" s="147">
        <f>D72</f>
        <v>0</v>
      </c>
      <c r="E102" s="148"/>
      <c r="F102" s="148"/>
      <c r="G102" s="149"/>
    </row>
    <row r="103" spans="2:7" ht="20.100000000000001" customHeight="1" x14ac:dyDescent="0.25">
      <c r="B103" s="152" t="s">
        <v>16</v>
      </c>
      <c r="C103" s="153"/>
      <c r="D103" s="147">
        <f>D82</f>
        <v>0</v>
      </c>
      <c r="E103" s="148"/>
      <c r="F103" s="148"/>
      <c r="G103" s="149"/>
    </row>
    <row r="104" spans="2:7" ht="20.100000000000001" customHeight="1" thickBot="1" x14ac:dyDescent="0.3">
      <c r="B104" s="152" t="s">
        <v>27</v>
      </c>
      <c r="C104" s="153"/>
      <c r="D104" s="147">
        <f>D96</f>
        <v>0</v>
      </c>
      <c r="E104" s="148"/>
      <c r="F104" s="148"/>
      <c r="G104" s="149"/>
    </row>
    <row r="105" spans="2:7" ht="20.100000000000001" customHeight="1" thickBot="1" x14ac:dyDescent="0.3">
      <c r="B105" s="126" t="s">
        <v>35</v>
      </c>
      <c r="C105" s="127"/>
      <c r="D105" s="129">
        <f>SUM(D99:G104)</f>
        <v>0</v>
      </c>
      <c r="E105" s="130"/>
      <c r="F105" s="130"/>
      <c r="G105" s="131"/>
    </row>
    <row r="106" spans="2:7" x14ac:dyDescent="0.25">
      <c r="B106" s="7"/>
      <c r="C106" s="27"/>
      <c r="D106" s="38"/>
      <c r="E106" s="35"/>
      <c r="F106" s="38"/>
      <c r="G106" s="48"/>
    </row>
    <row r="107" spans="2:7" x14ac:dyDescent="0.25">
      <c r="B107" s="122" t="s">
        <v>22</v>
      </c>
      <c r="C107" s="122"/>
      <c r="D107" s="46"/>
      <c r="E107" s="36"/>
      <c r="F107" s="46"/>
      <c r="G107" s="49"/>
    </row>
    <row r="108" spans="2:7" x14ac:dyDescent="0.25">
      <c r="B108" s="123" t="s">
        <v>25</v>
      </c>
      <c r="C108" s="124"/>
      <c r="D108" s="128">
        <f>G81+G71</f>
        <v>0</v>
      </c>
      <c r="E108" s="128"/>
      <c r="F108" s="128"/>
      <c r="G108" s="128"/>
    </row>
    <row r="109" spans="2:7" ht="27.75" customHeight="1" x14ac:dyDescent="0.25">
      <c r="B109" s="125" t="s">
        <v>32</v>
      </c>
      <c r="C109" s="125"/>
      <c r="D109" s="121"/>
      <c r="E109" s="121"/>
      <c r="F109" s="121"/>
      <c r="G109" s="121"/>
    </row>
    <row r="110" spans="2:7" x14ac:dyDescent="0.25">
      <c r="B110" s="1"/>
      <c r="C110" s="27"/>
      <c r="D110" s="38"/>
      <c r="E110" s="35"/>
      <c r="F110" s="38"/>
      <c r="G110" s="38"/>
    </row>
    <row r="111" spans="2:7" x14ac:dyDescent="0.25">
      <c r="B111" s="1"/>
      <c r="C111" s="27"/>
      <c r="D111" s="38"/>
      <c r="E111" s="35"/>
      <c r="F111" s="38"/>
      <c r="G111" s="38"/>
    </row>
    <row r="112" spans="2:7" x14ac:dyDescent="0.25">
      <c r="B112" s="1"/>
      <c r="C112" s="27"/>
      <c r="D112" s="38"/>
      <c r="E112" s="35"/>
      <c r="F112" s="38"/>
      <c r="G112" s="38"/>
    </row>
    <row r="113" spans="2:7" x14ac:dyDescent="0.25">
      <c r="B113" s="1"/>
      <c r="C113" s="27"/>
      <c r="D113" s="38"/>
      <c r="E113" s="35"/>
      <c r="F113" s="38"/>
      <c r="G113" s="38"/>
    </row>
    <row r="114" spans="2:7" x14ac:dyDescent="0.25">
      <c r="B114" s="1"/>
      <c r="C114" s="27"/>
      <c r="D114" s="38"/>
      <c r="E114" s="35"/>
      <c r="F114" s="38"/>
      <c r="G114" s="38"/>
    </row>
    <row r="115" spans="2:7" x14ac:dyDescent="0.25">
      <c r="B115" s="1"/>
      <c r="C115" s="27"/>
      <c r="D115" s="38"/>
      <c r="E115" s="35"/>
      <c r="F115" s="38"/>
      <c r="G115" s="38"/>
    </row>
    <row r="116" spans="2:7" x14ac:dyDescent="0.25">
      <c r="B116" s="1"/>
      <c r="C116" s="27"/>
      <c r="D116" s="38"/>
      <c r="E116" s="35"/>
      <c r="F116" s="38"/>
      <c r="G116" s="38"/>
    </row>
    <row r="117" spans="2:7" x14ac:dyDescent="0.25">
      <c r="B117" s="1"/>
      <c r="C117" s="27"/>
      <c r="D117" s="38"/>
      <c r="E117" s="35"/>
      <c r="F117" s="38"/>
      <c r="G117" s="38"/>
    </row>
    <row r="118" spans="2:7" x14ac:dyDescent="0.25">
      <c r="B118" s="1"/>
      <c r="C118" s="27"/>
      <c r="D118" s="38"/>
      <c r="E118" s="35"/>
      <c r="F118" s="38"/>
      <c r="G118" s="38"/>
    </row>
    <row r="119" spans="2:7" x14ac:dyDescent="0.25">
      <c r="B119" s="1"/>
      <c r="C119" s="27"/>
      <c r="D119" s="38"/>
      <c r="E119" s="35"/>
      <c r="F119" s="38"/>
      <c r="G119" s="38"/>
    </row>
    <row r="120" spans="2:7" x14ac:dyDescent="0.25">
      <c r="B120" s="1"/>
      <c r="C120" s="27"/>
      <c r="D120" s="38"/>
      <c r="E120" s="35"/>
      <c r="F120" s="38"/>
      <c r="G120" s="38"/>
    </row>
    <row r="121" spans="2:7" x14ac:dyDescent="0.25">
      <c r="B121" s="1"/>
      <c r="C121" s="27"/>
      <c r="D121" s="38"/>
      <c r="E121" s="35"/>
      <c r="F121" s="38"/>
      <c r="G121" s="38"/>
    </row>
    <row r="122" spans="2:7" x14ac:dyDescent="0.25">
      <c r="B122" s="1"/>
      <c r="C122" s="27"/>
      <c r="D122" s="38"/>
      <c r="E122" s="35"/>
      <c r="F122" s="38"/>
      <c r="G122" s="38"/>
    </row>
    <row r="123" spans="2:7" x14ac:dyDescent="0.25">
      <c r="B123" s="1"/>
      <c r="C123" s="27"/>
      <c r="D123" s="38"/>
      <c r="E123" s="35"/>
      <c r="F123" s="38"/>
      <c r="G123" s="38"/>
    </row>
    <row r="124" spans="2:7" x14ac:dyDescent="0.25">
      <c r="B124" s="1"/>
      <c r="C124" s="27"/>
      <c r="D124" s="38"/>
      <c r="E124" s="35"/>
      <c r="F124" s="38"/>
      <c r="G124" s="38"/>
    </row>
    <row r="125" spans="2:7" x14ac:dyDescent="0.25">
      <c r="B125" s="1"/>
      <c r="C125" s="27"/>
      <c r="D125" s="38"/>
      <c r="E125" s="35"/>
      <c r="F125" s="38"/>
      <c r="G125" s="38"/>
    </row>
    <row r="126" spans="2:7" x14ac:dyDescent="0.25">
      <c r="B126" s="1"/>
      <c r="C126" s="27"/>
      <c r="D126" s="38"/>
      <c r="E126" s="35"/>
      <c r="F126" s="38"/>
      <c r="G126" s="38"/>
    </row>
    <row r="127" spans="2:7" x14ac:dyDescent="0.25">
      <c r="B127" s="1"/>
      <c r="C127" s="27"/>
      <c r="D127" s="38"/>
      <c r="E127" s="35"/>
      <c r="F127" s="38"/>
      <c r="G127" s="38"/>
    </row>
    <row r="128" spans="2:7" x14ac:dyDescent="0.25">
      <c r="B128" s="1"/>
      <c r="C128" s="27"/>
      <c r="D128" s="38"/>
      <c r="E128" s="35"/>
      <c r="F128" s="38"/>
      <c r="G128" s="38"/>
    </row>
    <row r="129" spans="2:7" x14ac:dyDescent="0.25">
      <c r="B129" s="1"/>
      <c r="C129" s="27"/>
      <c r="D129" s="38"/>
      <c r="E129" s="35"/>
      <c r="F129" s="38"/>
      <c r="G129" s="38"/>
    </row>
    <row r="130" spans="2:7" x14ac:dyDescent="0.25">
      <c r="B130" s="1"/>
      <c r="C130" s="27"/>
      <c r="D130" s="38"/>
      <c r="E130" s="35"/>
      <c r="F130" s="38"/>
      <c r="G130" s="38"/>
    </row>
    <row r="131" spans="2:7" x14ac:dyDescent="0.25">
      <c r="B131" s="1"/>
      <c r="C131" s="27"/>
      <c r="D131" s="38"/>
      <c r="E131" s="35"/>
      <c r="F131" s="38"/>
      <c r="G131" s="38"/>
    </row>
    <row r="132" spans="2:7" x14ac:dyDescent="0.25">
      <c r="B132" s="1"/>
      <c r="C132" s="27"/>
      <c r="D132" s="38"/>
      <c r="E132" s="35"/>
      <c r="F132" s="38"/>
      <c r="G132" s="38"/>
    </row>
    <row r="133" spans="2:7" x14ac:dyDescent="0.25">
      <c r="B133" s="1"/>
      <c r="C133" s="27"/>
      <c r="D133" s="38"/>
      <c r="E133" s="35"/>
      <c r="F133" s="38"/>
      <c r="G133" s="38"/>
    </row>
    <row r="134" spans="2:7" x14ac:dyDescent="0.25">
      <c r="B134" s="1"/>
      <c r="C134" s="27"/>
      <c r="D134" s="38"/>
      <c r="E134" s="35"/>
      <c r="F134" s="38"/>
      <c r="G134" s="38"/>
    </row>
    <row r="135" spans="2:7" x14ac:dyDescent="0.25">
      <c r="B135" s="1"/>
      <c r="C135" s="27"/>
      <c r="D135" s="38"/>
      <c r="E135" s="35"/>
      <c r="F135" s="38"/>
      <c r="G135" s="38"/>
    </row>
    <row r="136" spans="2:7" x14ac:dyDescent="0.25">
      <c r="B136" s="1"/>
      <c r="C136" s="27"/>
      <c r="D136" s="38"/>
      <c r="E136" s="35"/>
      <c r="F136" s="38"/>
      <c r="G136" s="38"/>
    </row>
    <row r="137" spans="2:7" x14ac:dyDescent="0.25">
      <c r="B137" s="1"/>
      <c r="C137" s="27"/>
      <c r="D137" s="38"/>
      <c r="E137" s="35"/>
      <c r="F137" s="38"/>
      <c r="G137" s="38"/>
    </row>
    <row r="138" spans="2:7" x14ac:dyDescent="0.25">
      <c r="B138" s="1"/>
      <c r="C138" s="27"/>
      <c r="D138" s="38"/>
      <c r="E138" s="35"/>
      <c r="F138" s="38"/>
      <c r="G138" s="38"/>
    </row>
    <row r="139" spans="2:7" x14ac:dyDescent="0.25">
      <c r="B139" s="1"/>
      <c r="C139" s="27"/>
      <c r="D139" s="38"/>
      <c r="E139" s="35"/>
      <c r="F139" s="38"/>
      <c r="G139" s="38"/>
    </row>
    <row r="140" spans="2:7" x14ac:dyDescent="0.25">
      <c r="B140" s="1"/>
      <c r="C140" s="27"/>
      <c r="D140" s="38"/>
      <c r="E140" s="35"/>
      <c r="F140" s="38"/>
      <c r="G140" s="38"/>
    </row>
    <row r="141" spans="2:7" x14ac:dyDescent="0.25">
      <c r="B141" s="1"/>
      <c r="C141" s="27"/>
      <c r="D141" s="38"/>
      <c r="E141" s="35"/>
      <c r="F141" s="38"/>
      <c r="G141" s="38"/>
    </row>
    <row r="142" spans="2:7" x14ac:dyDescent="0.25">
      <c r="B142" s="1"/>
      <c r="C142" s="27"/>
      <c r="D142" s="38"/>
      <c r="E142" s="35"/>
      <c r="F142" s="38"/>
      <c r="G142" s="38"/>
    </row>
    <row r="143" spans="2:7" x14ac:dyDescent="0.25">
      <c r="B143" s="1"/>
      <c r="C143" s="27"/>
      <c r="D143" s="38"/>
      <c r="E143" s="35"/>
      <c r="F143" s="38"/>
      <c r="G143" s="38"/>
    </row>
    <row r="144" spans="2:7" x14ac:dyDescent="0.25">
      <c r="B144" s="1"/>
      <c r="C144" s="27"/>
      <c r="D144" s="38"/>
      <c r="E144" s="35"/>
      <c r="F144" s="38"/>
      <c r="G144" s="38"/>
    </row>
    <row r="145" spans="2:7" x14ac:dyDescent="0.25">
      <c r="B145" s="1"/>
      <c r="C145" s="27"/>
      <c r="D145" s="38"/>
      <c r="E145" s="35"/>
      <c r="F145" s="38"/>
      <c r="G145" s="38"/>
    </row>
    <row r="146" spans="2:7" x14ac:dyDescent="0.25">
      <c r="B146" s="1"/>
      <c r="C146" s="27"/>
      <c r="D146" s="38"/>
      <c r="E146" s="35"/>
      <c r="F146" s="38"/>
      <c r="G146" s="38"/>
    </row>
    <row r="147" spans="2:7" x14ac:dyDescent="0.25">
      <c r="B147" s="1"/>
      <c r="C147" s="27"/>
      <c r="D147" s="38"/>
      <c r="E147" s="35"/>
      <c r="F147" s="38"/>
      <c r="G147" s="38"/>
    </row>
    <row r="148" spans="2:7" x14ac:dyDescent="0.25">
      <c r="B148" s="1"/>
      <c r="C148" s="27"/>
      <c r="D148" s="38"/>
      <c r="E148" s="35"/>
      <c r="F148" s="38"/>
      <c r="G148" s="38"/>
    </row>
    <row r="149" spans="2:7" x14ac:dyDescent="0.25">
      <c r="B149" s="1"/>
      <c r="C149" s="27"/>
      <c r="D149" s="38"/>
      <c r="E149" s="35"/>
      <c r="F149" s="38"/>
      <c r="G149" s="38"/>
    </row>
    <row r="150" spans="2:7" x14ac:dyDescent="0.25">
      <c r="B150" s="1"/>
      <c r="C150" s="27"/>
      <c r="D150" s="38"/>
      <c r="E150" s="35"/>
      <c r="F150" s="38"/>
      <c r="G150" s="38"/>
    </row>
    <row r="151" spans="2:7" x14ac:dyDescent="0.25">
      <c r="B151" s="1"/>
      <c r="C151" s="27"/>
      <c r="D151" s="38"/>
      <c r="E151" s="35"/>
      <c r="F151" s="38"/>
      <c r="G151" s="38"/>
    </row>
    <row r="152" spans="2:7" x14ac:dyDescent="0.25">
      <c r="B152" s="1"/>
      <c r="C152" s="27"/>
      <c r="D152" s="38"/>
      <c r="E152" s="35"/>
      <c r="F152" s="38"/>
      <c r="G152" s="38"/>
    </row>
    <row r="153" spans="2:7" x14ac:dyDescent="0.25">
      <c r="B153" s="1"/>
      <c r="C153" s="27"/>
      <c r="D153" s="38"/>
      <c r="E153" s="35"/>
      <c r="F153" s="38"/>
      <c r="G153" s="38"/>
    </row>
    <row r="154" spans="2:7" x14ac:dyDescent="0.25">
      <c r="B154" s="1"/>
      <c r="C154" s="27"/>
      <c r="D154" s="38"/>
      <c r="E154" s="35"/>
      <c r="F154" s="38"/>
      <c r="G154" s="38"/>
    </row>
    <row r="155" spans="2:7" x14ac:dyDescent="0.25">
      <c r="B155" s="1"/>
      <c r="C155" s="27"/>
      <c r="D155" s="38"/>
      <c r="E155" s="35"/>
      <c r="F155" s="38"/>
      <c r="G155" s="38"/>
    </row>
    <row r="156" spans="2:7" x14ac:dyDescent="0.25">
      <c r="B156" s="1"/>
      <c r="C156" s="27"/>
      <c r="D156" s="38"/>
      <c r="E156" s="35"/>
      <c r="F156" s="38"/>
      <c r="G156" s="38"/>
    </row>
    <row r="157" spans="2:7" x14ac:dyDescent="0.25">
      <c r="B157" s="1"/>
      <c r="C157" s="27"/>
      <c r="D157" s="38"/>
      <c r="E157" s="35"/>
      <c r="F157" s="38"/>
      <c r="G157" s="38"/>
    </row>
    <row r="158" spans="2:7" x14ac:dyDescent="0.25">
      <c r="B158" s="1"/>
      <c r="C158" s="27"/>
      <c r="D158" s="38"/>
      <c r="E158" s="35"/>
      <c r="F158" s="38"/>
      <c r="G158" s="38"/>
    </row>
    <row r="159" spans="2:7" x14ac:dyDescent="0.25">
      <c r="B159" s="1"/>
      <c r="C159" s="27"/>
      <c r="D159" s="38"/>
      <c r="E159" s="35"/>
      <c r="F159" s="38"/>
      <c r="G159" s="38"/>
    </row>
    <row r="160" spans="2:7" x14ac:dyDescent="0.25">
      <c r="B160" s="1"/>
      <c r="C160" s="27"/>
      <c r="D160" s="38"/>
      <c r="E160" s="35"/>
      <c r="F160" s="38"/>
      <c r="G160" s="38"/>
    </row>
    <row r="161" spans="2:7" x14ac:dyDescent="0.25">
      <c r="B161" s="1"/>
      <c r="C161" s="27"/>
      <c r="D161" s="38"/>
      <c r="E161" s="35"/>
      <c r="F161" s="38"/>
      <c r="G161" s="38"/>
    </row>
    <row r="162" spans="2:7" x14ac:dyDescent="0.25">
      <c r="B162" s="1"/>
      <c r="C162" s="27"/>
      <c r="D162" s="38"/>
      <c r="E162" s="35"/>
      <c r="F162" s="38"/>
      <c r="G162" s="38"/>
    </row>
    <row r="163" spans="2:7" x14ac:dyDescent="0.25">
      <c r="B163" s="1"/>
      <c r="C163" s="27"/>
      <c r="D163" s="38"/>
      <c r="E163" s="35"/>
      <c r="F163" s="38"/>
      <c r="G163" s="38"/>
    </row>
    <row r="164" spans="2:7" x14ac:dyDescent="0.25">
      <c r="B164" s="1"/>
      <c r="C164" s="27"/>
      <c r="D164" s="38"/>
      <c r="E164" s="35"/>
      <c r="F164" s="38"/>
      <c r="G164" s="38"/>
    </row>
    <row r="165" spans="2:7" x14ac:dyDescent="0.25">
      <c r="B165" s="1"/>
      <c r="C165" s="27"/>
      <c r="D165" s="38"/>
      <c r="E165" s="35"/>
      <c r="F165" s="38"/>
      <c r="G165" s="38"/>
    </row>
    <row r="166" spans="2:7" x14ac:dyDescent="0.25">
      <c r="B166" s="1"/>
      <c r="C166" s="27"/>
      <c r="D166" s="38"/>
      <c r="E166" s="35"/>
      <c r="F166" s="38"/>
      <c r="G166" s="38"/>
    </row>
    <row r="167" spans="2:7" x14ac:dyDescent="0.25">
      <c r="B167" s="1"/>
      <c r="C167" s="27"/>
      <c r="D167" s="38"/>
      <c r="E167" s="35"/>
      <c r="F167" s="38"/>
      <c r="G167" s="38"/>
    </row>
    <row r="168" spans="2:7" x14ac:dyDescent="0.25">
      <c r="B168" s="1"/>
      <c r="C168" s="27"/>
      <c r="D168" s="38"/>
      <c r="E168" s="35"/>
      <c r="F168" s="38"/>
      <c r="G168" s="38"/>
    </row>
    <row r="169" spans="2:7" x14ac:dyDescent="0.25">
      <c r="B169" s="1"/>
      <c r="C169" s="27"/>
      <c r="D169" s="38"/>
      <c r="E169" s="35"/>
      <c r="F169" s="38"/>
      <c r="G169" s="38"/>
    </row>
    <row r="170" spans="2:7" x14ac:dyDescent="0.25">
      <c r="B170" s="1"/>
      <c r="C170" s="27"/>
      <c r="D170" s="38"/>
      <c r="E170" s="35"/>
      <c r="F170" s="38"/>
      <c r="G170" s="38"/>
    </row>
    <row r="171" spans="2:7" x14ac:dyDescent="0.25">
      <c r="B171" s="1"/>
      <c r="C171" s="27"/>
      <c r="D171" s="38"/>
      <c r="E171" s="35"/>
      <c r="F171" s="38"/>
      <c r="G171" s="38"/>
    </row>
    <row r="172" spans="2:7" x14ac:dyDescent="0.25">
      <c r="B172" s="1"/>
      <c r="C172" s="27"/>
      <c r="D172" s="38"/>
      <c r="E172" s="35"/>
      <c r="F172" s="38"/>
      <c r="G172" s="38"/>
    </row>
    <row r="173" spans="2:7" x14ac:dyDescent="0.25">
      <c r="B173" s="1"/>
      <c r="C173" s="27"/>
      <c r="D173" s="38"/>
      <c r="E173" s="35"/>
      <c r="F173" s="38"/>
      <c r="G173" s="38"/>
    </row>
    <row r="174" spans="2:7" x14ac:dyDescent="0.25">
      <c r="C174" s="27"/>
      <c r="D174" s="38"/>
      <c r="E174" s="35"/>
      <c r="F174" s="38"/>
      <c r="G174" s="38"/>
    </row>
    <row r="175" spans="2:7" x14ac:dyDescent="0.25">
      <c r="C175" s="27"/>
      <c r="D175" s="38"/>
      <c r="E175" s="35"/>
      <c r="F175" s="38"/>
      <c r="G175" s="38"/>
    </row>
    <row r="176" spans="2:7" x14ac:dyDescent="0.25">
      <c r="C176" s="27"/>
      <c r="D176" s="38"/>
      <c r="E176" s="35"/>
      <c r="F176" s="38"/>
      <c r="G176" s="38"/>
    </row>
    <row r="177" spans="3:7" x14ac:dyDescent="0.25">
      <c r="C177" s="27"/>
      <c r="D177" s="38"/>
      <c r="E177" s="35"/>
      <c r="F177" s="38"/>
      <c r="G177" s="38"/>
    </row>
    <row r="178" spans="3:7" x14ac:dyDescent="0.25">
      <c r="C178" s="27"/>
      <c r="D178" s="38"/>
      <c r="E178" s="35"/>
      <c r="F178" s="38"/>
      <c r="G178" s="38"/>
    </row>
    <row r="179" spans="3:7" x14ac:dyDescent="0.25">
      <c r="C179" s="27"/>
      <c r="D179" s="38"/>
      <c r="E179" s="35"/>
      <c r="F179" s="38"/>
      <c r="G179" s="38"/>
    </row>
    <row r="180" spans="3:7" x14ac:dyDescent="0.25">
      <c r="C180" s="27"/>
      <c r="D180" s="38"/>
      <c r="E180" s="35"/>
      <c r="F180" s="38"/>
      <c r="G180" s="38"/>
    </row>
    <row r="181" spans="3:7" x14ac:dyDescent="0.25">
      <c r="C181" s="27"/>
    </row>
    <row r="182" spans="3:7" x14ac:dyDescent="0.25">
      <c r="C182" s="27"/>
    </row>
  </sheetData>
  <mergeCells count="44">
    <mergeCell ref="B98:G98"/>
    <mergeCell ref="D95:F95"/>
    <mergeCell ref="D82:G82"/>
    <mergeCell ref="D96:G96"/>
    <mergeCell ref="B82:C82"/>
    <mergeCell ref="B96:C96"/>
    <mergeCell ref="B84:G84"/>
    <mergeCell ref="D101:G101"/>
    <mergeCell ref="D102:G102"/>
    <mergeCell ref="D103:G103"/>
    <mergeCell ref="D104:G104"/>
    <mergeCell ref="B99:C99"/>
    <mergeCell ref="B100:C100"/>
    <mergeCell ref="B101:C101"/>
    <mergeCell ref="B102:C102"/>
    <mergeCell ref="B103:C103"/>
    <mergeCell ref="D99:G99"/>
    <mergeCell ref="B104:C104"/>
    <mergeCell ref="D100:G100"/>
    <mergeCell ref="B3:G3"/>
    <mergeCell ref="B9:G9"/>
    <mergeCell ref="B1:C2"/>
    <mergeCell ref="D7:G7"/>
    <mergeCell ref="B7:C7"/>
    <mergeCell ref="D81:F81"/>
    <mergeCell ref="B50:G50"/>
    <mergeCell ref="B74:G74"/>
    <mergeCell ref="B10:B16"/>
    <mergeCell ref="D35:G35"/>
    <mergeCell ref="D48:G48"/>
    <mergeCell ref="D72:G72"/>
    <mergeCell ref="B35:C35"/>
    <mergeCell ref="B48:C48"/>
    <mergeCell ref="B72:C72"/>
    <mergeCell ref="B37:G37"/>
    <mergeCell ref="D71:F71"/>
    <mergeCell ref="B51:B53"/>
    <mergeCell ref="D109:G109"/>
    <mergeCell ref="B107:C107"/>
    <mergeCell ref="B108:C108"/>
    <mergeCell ref="B109:C109"/>
    <mergeCell ref="B105:C105"/>
    <mergeCell ref="D108:G108"/>
    <mergeCell ref="D105:G105"/>
  </mergeCells>
  <phoneticPr fontId="1" type="noConversion"/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&amp;L&amp;"Calibri,Regular"&amp;18TROŠKOVNIK&amp;CRADNA VERZIJA&amp;R&amp;"-,Regular"&amp;9
Trg Matice hrrvatske 4 i 5, 44250 Petrinja
Zagreb, srpanj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rowBreaks count="5" manualBreakCount="5">
    <brk id="23" min="1" max="6" man="1"/>
    <brk id="44" min="1" max="6" man="1"/>
    <brk id="61" min="1" max="6" man="1"/>
    <brk id="78" min="1" max="6" man="1"/>
    <brk id="96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7"/>
  <sheetViews>
    <sheetView showRuler="0" view="pageBreakPreview" zoomScale="115" zoomScaleNormal="100" zoomScaleSheetLayoutView="115" zoomScalePageLayoutView="125" workbookViewId="0">
      <selection activeCell="B1" sqref="B1:C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92" customWidth="1"/>
    <col min="4" max="4" width="8.7109375" style="45" customWidth="1"/>
    <col min="5" max="5" width="6.7109375" style="24" customWidth="1"/>
    <col min="6" max="6" width="8.7109375" style="45" customWidth="1"/>
    <col min="7" max="7" width="9.7109375" style="45" customWidth="1"/>
    <col min="8" max="16384" width="11.42578125" style="2"/>
  </cols>
  <sheetData>
    <row r="1" spans="2:7" x14ac:dyDescent="0.25">
      <c r="B1" s="140" t="s">
        <v>63</v>
      </c>
      <c r="C1" s="141"/>
      <c r="D1" s="21" t="s">
        <v>29</v>
      </c>
      <c r="E1" s="17" t="s">
        <v>28</v>
      </c>
      <c r="F1" s="17" t="s">
        <v>30</v>
      </c>
      <c r="G1" s="17" t="s">
        <v>0</v>
      </c>
    </row>
    <row r="2" spans="2:7" ht="16.5" customHeight="1" thickBot="1" x14ac:dyDescent="0.3">
      <c r="B2" s="142"/>
      <c r="C2" s="143"/>
      <c r="D2" s="37"/>
      <c r="E2" s="34"/>
      <c r="F2" s="47"/>
      <c r="G2" s="47"/>
    </row>
    <row r="3" spans="2:7" ht="20.100000000000001" customHeight="1" thickBot="1" x14ac:dyDescent="0.3">
      <c r="B3" s="133" t="s">
        <v>64</v>
      </c>
      <c r="C3" s="134"/>
      <c r="D3" s="134"/>
      <c r="E3" s="134"/>
      <c r="F3" s="134"/>
      <c r="G3" s="135"/>
    </row>
    <row r="4" spans="2:7" ht="65.25" customHeight="1" x14ac:dyDescent="0.25">
      <c r="B4" s="136" t="s">
        <v>1</v>
      </c>
      <c r="C4" s="54" t="s">
        <v>76</v>
      </c>
      <c r="D4" s="39"/>
      <c r="E4" s="51"/>
      <c r="F4" s="39"/>
      <c r="G4" s="39"/>
    </row>
    <row r="5" spans="2:7" s="8" customFormat="1" x14ac:dyDescent="0.25">
      <c r="B5" s="137"/>
      <c r="C5" s="59" t="s">
        <v>121</v>
      </c>
      <c r="D5" s="60">
        <v>5</v>
      </c>
      <c r="E5" s="50" t="s">
        <v>8</v>
      </c>
      <c r="F5" s="60">
        <v>0</v>
      </c>
      <c r="G5" s="60">
        <f t="shared" ref="G5:G8" si="0">D5*F5</f>
        <v>0</v>
      </c>
    </row>
    <row r="6" spans="2:7" s="8" customFormat="1" x14ac:dyDescent="0.25">
      <c r="B6" s="137"/>
      <c r="C6" s="59" t="s">
        <v>38</v>
      </c>
      <c r="D6" s="60">
        <v>3</v>
      </c>
      <c r="E6" s="50" t="s">
        <v>8</v>
      </c>
      <c r="F6" s="60">
        <v>0</v>
      </c>
      <c r="G6" s="60">
        <f t="shared" si="0"/>
        <v>0</v>
      </c>
    </row>
    <row r="7" spans="2:7" s="8" customFormat="1" x14ac:dyDescent="0.2">
      <c r="B7" s="137"/>
      <c r="C7" s="59" t="s">
        <v>78</v>
      </c>
      <c r="D7" s="60">
        <v>90</v>
      </c>
      <c r="E7" s="55" t="s">
        <v>7</v>
      </c>
      <c r="F7" s="60">
        <v>0</v>
      </c>
      <c r="G7" s="60">
        <f t="shared" ref="G7" si="1">D7*F7</f>
        <v>0</v>
      </c>
    </row>
    <row r="8" spans="2:7" s="8" customFormat="1" x14ac:dyDescent="0.2">
      <c r="B8" s="137"/>
      <c r="C8" s="59" t="s">
        <v>77</v>
      </c>
      <c r="D8" s="60">
        <v>70</v>
      </c>
      <c r="E8" s="55" t="s">
        <v>7</v>
      </c>
      <c r="F8" s="60">
        <v>0</v>
      </c>
      <c r="G8" s="60">
        <f t="shared" si="0"/>
        <v>0</v>
      </c>
    </row>
    <row r="9" spans="2:7" ht="16.5" customHeight="1" x14ac:dyDescent="0.25">
      <c r="B9" s="65"/>
      <c r="C9" s="65"/>
      <c r="D9" s="65"/>
      <c r="E9" s="65"/>
      <c r="F9" s="65"/>
      <c r="G9" s="65"/>
    </row>
    <row r="10" spans="2:7" s="1" customFormat="1" ht="57" customHeight="1" x14ac:dyDescent="0.25">
      <c r="B10" s="71" t="s">
        <v>3</v>
      </c>
      <c r="C10" s="54" t="s">
        <v>79</v>
      </c>
      <c r="D10" s="40">
        <v>135</v>
      </c>
      <c r="E10" s="55" t="s">
        <v>7</v>
      </c>
      <c r="F10" s="40">
        <v>0</v>
      </c>
      <c r="G10" s="40">
        <f>D10*F10</f>
        <v>0</v>
      </c>
    </row>
    <row r="11" spans="2:7" s="1" customFormat="1" ht="16.5" customHeight="1" x14ac:dyDescent="0.25">
      <c r="B11" s="19"/>
      <c r="C11" s="72"/>
      <c r="D11" s="40"/>
      <c r="E11" s="23"/>
      <c r="F11" s="40"/>
      <c r="G11" s="40"/>
    </row>
    <row r="12" spans="2:7" ht="81.75" customHeight="1" x14ac:dyDescent="0.25">
      <c r="B12" s="18" t="s">
        <v>4</v>
      </c>
      <c r="C12" s="54" t="s">
        <v>95</v>
      </c>
      <c r="D12" s="40">
        <v>1</v>
      </c>
      <c r="E12" s="23" t="s">
        <v>8</v>
      </c>
      <c r="F12" s="40">
        <v>0</v>
      </c>
      <c r="G12" s="40">
        <f t="shared" ref="G12" si="2">D12*F12</f>
        <v>0</v>
      </c>
    </row>
    <row r="13" spans="2:7" s="1" customFormat="1" ht="16.5" customHeight="1" x14ac:dyDescent="0.25">
      <c r="B13" s="19"/>
      <c r="C13" s="72"/>
      <c r="D13" s="40"/>
      <c r="E13" s="23"/>
      <c r="F13" s="40"/>
      <c r="G13" s="40"/>
    </row>
    <row r="14" spans="2:7" s="73" customFormat="1" ht="94.5" customHeight="1" thickBot="1" x14ac:dyDescent="0.3">
      <c r="B14" s="18" t="s">
        <v>5</v>
      </c>
      <c r="C14" s="54" t="s">
        <v>65</v>
      </c>
      <c r="D14" s="40">
        <v>379</v>
      </c>
      <c r="E14" s="55" t="s">
        <v>11</v>
      </c>
      <c r="F14" s="40">
        <v>0</v>
      </c>
      <c r="G14" s="40">
        <f>D14*F14</f>
        <v>0</v>
      </c>
    </row>
    <row r="15" spans="2:7" s="8" customFormat="1" ht="20.100000000000001" customHeight="1" thickBot="1" x14ac:dyDescent="0.3">
      <c r="B15" s="133" t="s">
        <v>66</v>
      </c>
      <c r="C15" s="135"/>
      <c r="D15" s="129">
        <f>SUM(G4:G14)</f>
        <v>0</v>
      </c>
      <c r="E15" s="130"/>
      <c r="F15" s="130"/>
      <c r="G15" s="131"/>
    </row>
    <row r="16" spans="2:7" ht="16.5" customHeight="1" thickBot="1" x14ac:dyDescent="0.3">
      <c r="B16" s="1"/>
      <c r="C16" s="74"/>
      <c r="D16" s="41"/>
      <c r="E16" s="33"/>
      <c r="F16" s="41"/>
      <c r="G16" s="41"/>
    </row>
    <row r="17" spans="2:7" ht="20.100000000000001" customHeight="1" thickBot="1" x14ac:dyDescent="0.3">
      <c r="B17" s="133" t="s">
        <v>67</v>
      </c>
      <c r="C17" s="134"/>
      <c r="D17" s="134"/>
      <c r="E17" s="134"/>
      <c r="F17" s="134"/>
      <c r="G17" s="135"/>
    </row>
    <row r="18" spans="2:7" s="73" customFormat="1" ht="136.5" customHeight="1" x14ac:dyDescent="0.25">
      <c r="B18" s="18" t="s">
        <v>1</v>
      </c>
      <c r="C18" s="54" t="s">
        <v>81</v>
      </c>
      <c r="D18" s="40">
        <v>25</v>
      </c>
      <c r="E18" s="23" t="s">
        <v>11</v>
      </c>
      <c r="F18" s="40">
        <v>0</v>
      </c>
      <c r="G18" s="40">
        <f>D18*F18</f>
        <v>0</v>
      </c>
    </row>
    <row r="19" spans="2:7" s="73" customFormat="1" ht="16.5" customHeight="1" x14ac:dyDescent="0.25">
      <c r="B19" s="19"/>
      <c r="C19" s="72"/>
      <c r="D19" s="40"/>
      <c r="E19" s="75"/>
      <c r="F19" s="40"/>
      <c r="G19" s="40"/>
    </row>
    <row r="20" spans="2:7" s="73" customFormat="1" ht="64.5" thickBot="1" x14ac:dyDescent="0.3">
      <c r="B20" s="18" t="s">
        <v>3</v>
      </c>
      <c r="C20" s="54" t="s">
        <v>128</v>
      </c>
      <c r="D20" s="40">
        <v>19</v>
      </c>
      <c r="E20" s="23" t="s">
        <v>11</v>
      </c>
      <c r="F20" s="40">
        <v>0</v>
      </c>
      <c r="G20" s="40">
        <f>D20*F20</f>
        <v>0</v>
      </c>
    </row>
    <row r="21" spans="2:7" s="8" customFormat="1" ht="20.100000000000001" customHeight="1" thickBot="1" x14ac:dyDescent="0.3">
      <c r="B21" s="133" t="s">
        <v>68</v>
      </c>
      <c r="C21" s="135"/>
      <c r="D21" s="129">
        <f>SUM(G18:G20)</f>
        <v>0</v>
      </c>
      <c r="E21" s="130"/>
      <c r="F21" s="130"/>
      <c r="G21" s="131"/>
    </row>
    <row r="22" spans="2:7" ht="16.5" customHeight="1" thickBot="1" x14ac:dyDescent="0.3">
      <c r="B22" s="1"/>
      <c r="C22" s="74"/>
      <c r="D22" s="41"/>
      <c r="E22" s="33"/>
      <c r="F22" s="41"/>
      <c r="G22" s="41"/>
    </row>
    <row r="23" spans="2:7" ht="20.100000000000001" customHeight="1" thickBot="1" x14ac:dyDescent="0.3">
      <c r="B23" s="133" t="s">
        <v>69</v>
      </c>
      <c r="C23" s="134"/>
      <c r="D23" s="134"/>
      <c r="E23" s="134"/>
      <c r="F23" s="134"/>
      <c r="G23" s="135"/>
    </row>
    <row r="24" spans="2:7" s="76" customFormat="1" ht="123" customHeight="1" x14ac:dyDescent="0.25">
      <c r="B24" s="18" t="s">
        <v>1</v>
      </c>
      <c r="C24" s="54" t="s">
        <v>129</v>
      </c>
      <c r="D24" s="40">
        <v>400</v>
      </c>
      <c r="E24" s="55" t="s">
        <v>11</v>
      </c>
      <c r="F24" s="40">
        <v>0</v>
      </c>
      <c r="G24" s="40">
        <f>D24*F24</f>
        <v>0</v>
      </c>
    </row>
    <row r="25" spans="2:7" ht="16.5" customHeight="1" x14ac:dyDescent="0.25">
      <c r="B25" s="19"/>
      <c r="C25" s="77"/>
      <c r="D25" s="78"/>
      <c r="E25" s="79"/>
      <c r="F25" s="80"/>
      <c r="G25" s="78"/>
    </row>
    <row r="26" spans="2:7" ht="191.25" customHeight="1" x14ac:dyDescent="0.25">
      <c r="B26" s="18" t="s">
        <v>3</v>
      </c>
      <c r="C26" s="54" t="s">
        <v>130</v>
      </c>
      <c r="D26" s="40">
        <v>400</v>
      </c>
      <c r="E26" s="55" t="s">
        <v>11</v>
      </c>
      <c r="F26" s="40">
        <v>0</v>
      </c>
      <c r="G26" s="40">
        <f>D26*F26</f>
        <v>0</v>
      </c>
    </row>
    <row r="27" spans="2:7" s="73" customFormat="1" ht="16.5" customHeight="1" x14ac:dyDescent="0.25">
      <c r="B27" s="68"/>
      <c r="C27" s="93"/>
      <c r="D27" s="40"/>
      <c r="E27" s="55"/>
      <c r="F27" s="40"/>
      <c r="G27" s="40"/>
    </row>
    <row r="28" spans="2:7" s="83" customFormat="1" ht="306.75" customHeight="1" x14ac:dyDescent="0.25">
      <c r="B28" s="82" t="s">
        <v>4</v>
      </c>
      <c r="C28" s="62" t="s">
        <v>70</v>
      </c>
      <c r="D28" s="40">
        <v>379</v>
      </c>
      <c r="E28" s="55" t="s">
        <v>11</v>
      </c>
      <c r="F28" s="40">
        <v>0</v>
      </c>
      <c r="G28" s="40">
        <f>D28*F28</f>
        <v>0</v>
      </c>
    </row>
    <row r="29" spans="2:7" s="83" customFormat="1" x14ac:dyDescent="0.25">
      <c r="B29" s="82"/>
      <c r="C29" s="62"/>
      <c r="D29" s="40"/>
      <c r="E29" s="23"/>
      <c r="F29" s="40"/>
      <c r="G29" s="40"/>
    </row>
    <row r="30" spans="2:7" ht="38.25" x14ac:dyDescent="0.25">
      <c r="B30" s="18" t="s">
        <v>6</v>
      </c>
      <c r="C30" s="54" t="s">
        <v>83</v>
      </c>
      <c r="D30" s="40">
        <v>53</v>
      </c>
      <c r="E30" s="23" t="s">
        <v>7</v>
      </c>
      <c r="F30" s="40">
        <v>0</v>
      </c>
      <c r="G30" s="40">
        <f>D30*F30</f>
        <v>0</v>
      </c>
    </row>
    <row r="31" spans="2:7" ht="16.5" customHeight="1" x14ac:dyDescent="0.25">
      <c r="B31" s="19"/>
      <c r="C31" s="81"/>
      <c r="D31" s="40"/>
      <c r="E31" s="23"/>
      <c r="F31" s="40"/>
      <c r="G31" s="40"/>
    </row>
    <row r="32" spans="2:7" s="98" customFormat="1" ht="43.5" customHeight="1" x14ac:dyDescent="0.25">
      <c r="B32" s="82" t="s">
        <v>44</v>
      </c>
      <c r="C32" s="62" t="s">
        <v>86</v>
      </c>
      <c r="D32" s="40">
        <v>4</v>
      </c>
      <c r="E32" s="23" t="s">
        <v>80</v>
      </c>
      <c r="F32" s="40">
        <v>0</v>
      </c>
      <c r="G32" s="40">
        <f>D32*F32</f>
        <v>0</v>
      </c>
    </row>
    <row r="33" spans="2:7" ht="16.5" customHeight="1" x14ac:dyDescent="0.25">
      <c r="B33" s="99"/>
      <c r="C33" s="81"/>
      <c r="D33" s="40"/>
      <c r="E33" s="23"/>
      <c r="F33" s="40"/>
      <c r="G33" s="40"/>
    </row>
    <row r="34" spans="2:7" s="98" customFormat="1" ht="81.75" customHeight="1" x14ac:dyDescent="0.25">
      <c r="B34" s="82" t="s">
        <v>55</v>
      </c>
      <c r="C34" s="62" t="s">
        <v>87</v>
      </c>
      <c r="D34" s="40">
        <v>4</v>
      </c>
      <c r="E34" s="23" t="s">
        <v>80</v>
      </c>
      <c r="F34" s="40">
        <v>0</v>
      </c>
      <c r="G34" s="40">
        <f>D34*F34</f>
        <v>0</v>
      </c>
    </row>
    <row r="35" spans="2:7" ht="16.5" customHeight="1" x14ac:dyDescent="0.25">
      <c r="B35" s="19"/>
      <c r="C35" s="81"/>
      <c r="D35" s="40"/>
      <c r="E35" s="23"/>
      <c r="F35" s="40"/>
      <c r="G35" s="40"/>
    </row>
    <row r="36" spans="2:7" ht="55.5" customHeight="1" thickBot="1" x14ac:dyDescent="0.3">
      <c r="B36" s="18" t="s">
        <v>56</v>
      </c>
      <c r="C36" s="54" t="s">
        <v>85</v>
      </c>
      <c r="D36" s="160" t="s">
        <v>2</v>
      </c>
      <c r="E36" s="160"/>
      <c r="F36" s="160"/>
      <c r="G36" s="40">
        <f>SUM(G24:G35)*0.02</f>
        <v>0</v>
      </c>
    </row>
    <row r="37" spans="2:7" s="8" customFormat="1" ht="20.100000000000001" customHeight="1" thickBot="1" x14ac:dyDescent="0.3">
      <c r="B37" s="133" t="s">
        <v>71</v>
      </c>
      <c r="C37" s="135"/>
      <c r="D37" s="129">
        <f>SUM(G24:G36)</f>
        <v>0</v>
      </c>
      <c r="E37" s="130"/>
      <c r="F37" s="130"/>
      <c r="G37" s="131"/>
    </row>
    <row r="38" spans="2:7" ht="16.5" customHeight="1" thickBot="1" x14ac:dyDescent="0.3">
      <c r="B38" s="1"/>
      <c r="C38" s="74"/>
      <c r="D38" s="38"/>
      <c r="E38" s="35"/>
      <c r="F38" s="38"/>
      <c r="G38" s="38"/>
    </row>
    <row r="39" spans="2:7" ht="20.100000000000001" customHeight="1" thickBot="1" x14ac:dyDescent="0.3">
      <c r="B39" s="133" t="s">
        <v>72</v>
      </c>
      <c r="C39" s="134"/>
      <c r="D39" s="134"/>
      <c r="E39" s="134"/>
      <c r="F39" s="134"/>
      <c r="G39" s="135"/>
    </row>
    <row r="40" spans="2:7" s="1" customFormat="1" ht="81.75" customHeight="1" x14ac:dyDescent="0.25">
      <c r="B40" s="18" t="s">
        <v>1</v>
      </c>
      <c r="C40" s="54" t="s">
        <v>131</v>
      </c>
      <c r="D40" s="40">
        <v>92</v>
      </c>
      <c r="E40" s="23" t="s">
        <v>7</v>
      </c>
      <c r="F40" s="40">
        <v>120</v>
      </c>
      <c r="G40" s="40">
        <v>0</v>
      </c>
    </row>
    <row r="41" spans="2:7" s="1" customFormat="1" x14ac:dyDescent="0.25">
      <c r="B41" s="18"/>
      <c r="C41" s="54"/>
      <c r="D41" s="40"/>
      <c r="E41" s="23"/>
      <c r="F41" s="40"/>
      <c r="G41" s="40"/>
    </row>
    <row r="42" spans="2:7" ht="55.5" customHeight="1" thickBot="1" x14ac:dyDescent="0.3">
      <c r="B42" s="18" t="s">
        <v>3</v>
      </c>
      <c r="C42" s="54" t="s">
        <v>42</v>
      </c>
      <c r="D42" s="160" t="s">
        <v>2</v>
      </c>
      <c r="E42" s="160"/>
      <c r="F42" s="160"/>
      <c r="G42" s="40">
        <f>(G40)*0.05</f>
        <v>0</v>
      </c>
    </row>
    <row r="43" spans="2:7" s="8" customFormat="1" ht="20.100000000000001" customHeight="1" thickBot="1" x14ac:dyDescent="0.3">
      <c r="B43" s="133" t="s">
        <v>73</v>
      </c>
      <c r="C43" s="135"/>
      <c r="D43" s="129">
        <f>SUM(G40:G42)</f>
        <v>0</v>
      </c>
      <c r="E43" s="130"/>
      <c r="F43" s="130"/>
      <c r="G43" s="131"/>
    </row>
    <row r="44" spans="2:7" ht="16.5" customHeight="1" thickBot="1" x14ac:dyDescent="0.3">
      <c r="B44" s="1"/>
      <c r="C44" s="84"/>
      <c r="D44" s="41"/>
      <c r="E44" s="33"/>
      <c r="F44" s="41"/>
      <c r="G44" s="41"/>
    </row>
    <row r="45" spans="2:7" s="85" customFormat="1" ht="20.100000000000001" customHeight="1" thickBot="1" x14ac:dyDescent="0.3">
      <c r="B45" s="133" t="s">
        <v>74</v>
      </c>
      <c r="C45" s="161"/>
      <c r="D45" s="134"/>
      <c r="E45" s="134"/>
      <c r="F45" s="134"/>
      <c r="G45" s="135"/>
    </row>
    <row r="46" spans="2:7" s="8" customFormat="1" ht="20.100000000000001" customHeight="1" x14ac:dyDescent="0.25">
      <c r="B46" s="162" t="s">
        <v>75</v>
      </c>
      <c r="C46" s="163"/>
      <c r="D46" s="164">
        <f>D15</f>
        <v>0</v>
      </c>
      <c r="E46" s="165"/>
      <c r="F46" s="165"/>
      <c r="G46" s="166"/>
    </row>
    <row r="47" spans="2:7" s="8" customFormat="1" ht="20.100000000000001" customHeight="1" x14ac:dyDescent="0.25">
      <c r="B47" s="172" t="s">
        <v>67</v>
      </c>
      <c r="C47" s="173"/>
      <c r="D47" s="169">
        <f>D21</f>
        <v>0</v>
      </c>
      <c r="E47" s="170"/>
      <c r="F47" s="170"/>
      <c r="G47" s="171"/>
    </row>
    <row r="48" spans="2:7" s="8" customFormat="1" ht="20.100000000000001" customHeight="1" x14ac:dyDescent="0.25">
      <c r="B48" s="172" t="s">
        <v>69</v>
      </c>
      <c r="C48" s="173"/>
      <c r="D48" s="169">
        <f>D37</f>
        <v>0</v>
      </c>
      <c r="E48" s="170"/>
      <c r="F48" s="170"/>
      <c r="G48" s="171"/>
    </row>
    <row r="49" spans="2:7" s="8" customFormat="1" ht="20.100000000000001" customHeight="1" thickBot="1" x14ac:dyDescent="0.3">
      <c r="B49" s="86" t="s">
        <v>72</v>
      </c>
      <c r="C49" s="87"/>
      <c r="D49" s="169">
        <f>D43</f>
        <v>0</v>
      </c>
      <c r="E49" s="170"/>
      <c r="F49" s="170"/>
      <c r="G49" s="171"/>
    </row>
    <row r="50" spans="2:7" s="8" customFormat="1" ht="20.100000000000001" customHeight="1" thickBot="1" x14ac:dyDescent="0.3">
      <c r="B50" s="126" t="s">
        <v>35</v>
      </c>
      <c r="C50" s="127"/>
      <c r="D50" s="129">
        <f>SUM(D46:G49)</f>
        <v>0</v>
      </c>
      <c r="E50" s="130"/>
      <c r="F50" s="130"/>
      <c r="G50" s="131"/>
    </row>
    <row r="51" spans="2:7" s="8" customFormat="1" ht="16.5" customHeight="1" x14ac:dyDescent="0.25">
      <c r="B51" s="7"/>
      <c r="C51" s="84"/>
      <c r="D51" s="38"/>
      <c r="E51" s="35"/>
      <c r="F51" s="38"/>
      <c r="G51" s="48"/>
    </row>
    <row r="52" spans="2:7" s="14" customFormat="1" ht="16.5" customHeight="1" x14ac:dyDescent="0.2">
      <c r="B52" s="69" t="s">
        <v>22</v>
      </c>
      <c r="C52" s="88"/>
      <c r="D52" s="46"/>
      <c r="E52" s="36"/>
      <c r="F52" s="46"/>
      <c r="G52" s="49"/>
    </row>
    <row r="53" spans="2:7" s="14" customFormat="1" ht="16.5" customHeight="1" x14ac:dyDescent="0.25">
      <c r="B53" s="70" t="s">
        <v>25</v>
      </c>
      <c r="C53" s="88"/>
      <c r="D53" s="128">
        <f>G36+G42</f>
        <v>0</v>
      </c>
      <c r="E53" s="128"/>
      <c r="F53" s="128"/>
      <c r="G53" s="128"/>
    </row>
    <row r="54" spans="2:7" s="14" customFormat="1" ht="27.75" customHeight="1" x14ac:dyDescent="0.2">
      <c r="B54" s="167" t="s">
        <v>32</v>
      </c>
      <c r="C54" s="168"/>
      <c r="D54" s="89"/>
      <c r="E54" s="90"/>
      <c r="F54" s="89"/>
      <c r="G54" s="89"/>
    </row>
    <row r="55" spans="2:7" x14ac:dyDescent="0.25">
      <c r="B55" s="91"/>
      <c r="C55" s="74"/>
      <c r="D55" s="38"/>
      <c r="E55" s="35"/>
      <c r="F55" s="38"/>
      <c r="G55" s="38"/>
    </row>
    <row r="56" spans="2:7" x14ac:dyDescent="0.25">
      <c r="B56" s="1"/>
      <c r="C56" s="74"/>
      <c r="D56" s="38"/>
      <c r="E56" s="35"/>
      <c r="F56" s="38"/>
      <c r="G56" s="38"/>
    </row>
    <row r="57" spans="2:7" x14ac:dyDescent="0.25">
      <c r="B57" s="1"/>
      <c r="C57" s="74"/>
      <c r="D57" s="38"/>
      <c r="E57" s="35"/>
      <c r="F57" s="38"/>
      <c r="G57" s="38"/>
    </row>
    <row r="58" spans="2:7" x14ac:dyDescent="0.25">
      <c r="B58" s="1"/>
      <c r="C58" s="74"/>
      <c r="D58" s="38"/>
      <c r="E58" s="35"/>
      <c r="F58" s="38"/>
      <c r="G58" s="38"/>
    </row>
    <row r="59" spans="2:7" x14ac:dyDescent="0.25">
      <c r="B59" s="1"/>
      <c r="C59" s="74"/>
      <c r="D59" s="38"/>
      <c r="E59" s="35"/>
      <c r="F59" s="38"/>
      <c r="G59" s="38"/>
    </row>
    <row r="60" spans="2:7" x14ac:dyDescent="0.25">
      <c r="B60" s="1"/>
      <c r="C60" s="74"/>
      <c r="D60" s="38"/>
      <c r="E60" s="35"/>
      <c r="F60" s="38"/>
      <c r="G60" s="38"/>
    </row>
    <row r="61" spans="2:7" x14ac:dyDescent="0.25">
      <c r="B61" s="1"/>
      <c r="C61" s="74"/>
      <c r="D61" s="38"/>
      <c r="E61" s="35"/>
      <c r="F61" s="38"/>
      <c r="G61" s="38"/>
    </row>
    <row r="62" spans="2:7" x14ac:dyDescent="0.25">
      <c r="B62" s="1"/>
      <c r="C62" s="74"/>
      <c r="D62" s="38"/>
      <c r="E62" s="35"/>
      <c r="F62" s="38"/>
      <c r="G62" s="38"/>
    </row>
    <row r="63" spans="2:7" x14ac:dyDescent="0.25">
      <c r="B63" s="1"/>
      <c r="C63" s="74"/>
      <c r="D63" s="38"/>
      <c r="E63" s="35"/>
      <c r="F63" s="38"/>
      <c r="G63" s="38"/>
    </row>
    <row r="64" spans="2:7" x14ac:dyDescent="0.25">
      <c r="B64" s="1"/>
      <c r="C64" s="74"/>
      <c r="D64" s="38"/>
      <c r="E64" s="35"/>
      <c r="F64" s="38"/>
      <c r="G64" s="38"/>
    </row>
    <row r="65" spans="2:7" x14ac:dyDescent="0.25">
      <c r="B65" s="1"/>
      <c r="C65" s="74"/>
      <c r="D65" s="38"/>
      <c r="E65" s="35"/>
      <c r="F65" s="38"/>
      <c r="G65" s="38"/>
    </row>
    <row r="66" spans="2:7" x14ac:dyDescent="0.25">
      <c r="B66" s="1"/>
      <c r="C66" s="74"/>
      <c r="D66" s="38"/>
      <c r="E66" s="35"/>
      <c r="F66" s="38"/>
      <c r="G66" s="38"/>
    </row>
    <row r="67" spans="2:7" x14ac:dyDescent="0.25">
      <c r="B67" s="1"/>
      <c r="C67" s="74"/>
      <c r="D67" s="38"/>
      <c r="E67" s="35"/>
      <c r="F67" s="38"/>
      <c r="G67" s="38"/>
    </row>
    <row r="68" spans="2:7" x14ac:dyDescent="0.25">
      <c r="B68" s="1"/>
      <c r="C68" s="74"/>
      <c r="D68" s="38"/>
      <c r="E68" s="35"/>
      <c r="F68" s="38"/>
      <c r="G68" s="38"/>
    </row>
    <row r="69" spans="2:7" x14ac:dyDescent="0.25">
      <c r="B69" s="1"/>
      <c r="C69" s="74"/>
      <c r="D69" s="38"/>
      <c r="E69" s="35"/>
      <c r="F69" s="38"/>
      <c r="G69" s="38"/>
    </row>
    <row r="70" spans="2:7" x14ac:dyDescent="0.25">
      <c r="B70" s="1"/>
      <c r="C70" s="74"/>
      <c r="D70" s="38"/>
      <c r="E70" s="35"/>
      <c r="F70" s="38"/>
      <c r="G70" s="38"/>
    </row>
    <row r="71" spans="2:7" x14ac:dyDescent="0.25">
      <c r="B71" s="1"/>
      <c r="C71" s="74"/>
      <c r="D71" s="38"/>
      <c r="E71" s="35"/>
      <c r="F71" s="38"/>
      <c r="G71" s="38"/>
    </row>
    <row r="72" spans="2:7" x14ac:dyDescent="0.25">
      <c r="B72" s="1"/>
      <c r="C72" s="74"/>
      <c r="D72" s="38"/>
      <c r="E72" s="35"/>
      <c r="F72" s="38"/>
      <c r="G72" s="38"/>
    </row>
    <row r="73" spans="2:7" x14ac:dyDescent="0.25">
      <c r="B73" s="1"/>
      <c r="C73" s="74"/>
      <c r="D73" s="38"/>
      <c r="E73" s="35"/>
      <c r="F73" s="38"/>
      <c r="G73" s="38"/>
    </row>
    <row r="74" spans="2:7" x14ac:dyDescent="0.25">
      <c r="B74" s="1"/>
      <c r="C74" s="74"/>
      <c r="D74" s="38"/>
      <c r="E74" s="35"/>
      <c r="F74" s="38"/>
      <c r="G74" s="38"/>
    </row>
    <row r="75" spans="2:7" x14ac:dyDescent="0.25">
      <c r="B75" s="1"/>
      <c r="C75" s="74"/>
      <c r="D75" s="38"/>
      <c r="E75" s="35"/>
      <c r="F75" s="38"/>
      <c r="G75" s="38"/>
    </row>
    <row r="76" spans="2:7" x14ac:dyDescent="0.25">
      <c r="B76" s="1"/>
      <c r="C76" s="74"/>
      <c r="D76" s="38"/>
      <c r="E76" s="35"/>
      <c r="F76" s="38"/>
      <c r="G76" s="38"/>
    </row>
    <row r="77" spans="2:7" x14ac:dyDescent="0.25">
      <c r="B77" s="1"/>
      <c r="C77" s="74"/>
      <c r="D77" s="38"/>
      <c r="E77" s="35"/>
      <c r="F77" s="38"/>
      <c r="G77" s="38"/>
    </row>
    <row r="78" spans="2:7" x14ac:dyDescent="0.25">
      <c r="B78" s="1"/>
      <c r="C78" s="74"/>
      <c r="D78" s="38"/>
      <c r="E78" s="35"/>
      <c r="F78" s="38"/>
      <c r="G78" s="38"/>
    </row>
    <row r="79" spans="2:7" x14ac:dyDescent="0.25">
      <c r="B79" s="1"/>
      <c r="C79" s="74"/>
      <c r="D79" s="38"/>
      <c r="E79" s="35"/>
      <c r="F79" s="38"/>
      <c r="G79" s="38"/>
    </row>
    <row r="80" spans="2:7" x14ac:dyDescent="0.25">
      <c r="B80" s="1"/>
      <c r="C80" s="74"/>
      <c r="D80" s="38"/>
      <c r="E80" s="35"/>
      <c r="F80" s="38"/>
      <c r="G80" s="38"/>
    </row>
    <row r="81" spans="2:7" x14ac:dyDescent="0.25">
      <c r="B81" s="1"/>
      <c r="C81" s="74"/>
      <c r="D81" s="38"/>
      <c r="E81" s="35"/>
      <c r="F81" s="38"/>
      <c r="G81" s="38"/>
    </row>
    <row r="82" spans="2:7" x14ac:dyDescent="0.25">
      <c r="B82" s="1"/>
      <c r="C82" s="74"/>
      <c r="D82" s="38"/>
      <c r="E82" s="35"/>
      <c r="F82" s="38"/>
      <c r="G82" s="38"/>
    </row>
    <row r="83" spans="2:7" x14ac:dyDescent="0.25">
      <c r="B83" s="1"/>
      <c r="C83" s="74"/>
      <c r="D83" s="38"/>
      <c r="E83" s="35"/>
      <c r="F83" s="38"/>
      <c r="G83" s="38"/>
    </row>
    <row r="84" spans="2:7" x14ac:dyDescent="0.25">
      <c r="B84" s="1"/>
      <c r="C84" s="74"/>
      <c r="D84" s="38"/>
      <c r="E84" s="35"/>
      <c r="F84" s="38"/>
      <c r="G84" s="38"/>
    </row>
    <row r="85" spans="2:7" x14ac:dyDescent="0.25">
      <c r="B85" s="1"/>
      <c r="C85" s="74"/>
      <c r="D85" s="38"/>
      <c r="E85" s="35"/>
      <c r="F85" s="38"/>
      <c r="G85" s="38"/>
    </row>
    <row r="86" spans="2:7" x14ac:dyDescent="0.25">
      <c r="B86" s="1"/>
      <c r="C86" s="74"/>
      <c r="D86" s="38"/>
      <c r="E86" s="35"/>
      <c r="F86" s="38"/>
      <c r="G86" s="38"/>
    </row>
    <row r="87" spans="2:7" x14ac:dyDescent="0.25">
      <c r="B87" s="1"/>
      <c r="C87" s="74"/>
      <c r="D87" s="38"/>
      <c r="E87" s="35"/>
      <c r="F87" s="38"/>
      <c r="G87" s="38"/>
    </row>
    <row r="88" spans="2:7" x14ac:dyDescent="0.25">
      <c r="B88" s="1"/>
      <c r="C88" s="74"/>
      <c r="D88" s="38"/>
      <c r="E88" s="35"/>
      <c r="F88" s="38"/>
      <c r="G88" s="38"/>
    </row>
    <row r="89" spans="2:7" x14ac:dyDescent="0.25">
      <c r="B89" s="1"/>
      <c r="C89" s="74"/>
      <c r="D89" s="38"/>
      <c r="E89" s="35"/>
      <c r="F89" s="38"/>
      <c r="G89" s="38"/>
    </row>
    <row r="90" spans="2:7" x14ac:dyDescent="0.25">
      <c r="B90" s="1"/>
      <c r="C90" s="74"/>
      <c r="D90" s="38"/>
      <c r="E90" s="35"/>
      <c r="F90" s="38"/>
      <c r="G90" s="38"/>
    </row>
    <row r="91" spans="2:7" x14ac:dyDescent="0.25">
      <c r="B91" s="1"/>
      <c r="C91" s="74"/>
      <c r="D91" s="38"/>
      <c r="E91" s="35"/>
      <c r="F91" s="38"/>
      <c r="G91" s="38"/>
    </row>
    <row r="92" spans="2:7" x14ac:dyDescent="0.25">
      <c r="B92" s="1"/>
      <c r="C92" s="74"/>
      <c r="D92" s="38"/>
      <c r="E92" s="35"/>
      <c r="F92" s="38"/>
      <c r="G92" s="38"/>
    </row>
    <row r="93" spans="2:7" x14ac:dyDescent="0.25">
      <c r="B93" s="1"/>
      <c r="C93" s="74"/>
      <c r="D93" s="38"/>
      <c r="E93" s="35"/>
      <c r="F93" s="38"/>
      <c r="G93" s="38"/>
    </row>
    <row r="94" spans="2:7" x14ac:dyDescent="0.25">
      <c r="B94" s="1"/>
      <c r="C94" s="74"/>
      <c r="D94" s="38"/>
      <c r="E94" s="35"/>
      <c r="F94" s="38"/>
      <c r="G94" s="38"/>
    </row>
    <row r="95" spans="2:7" x14ac:dyDescent="0.25">
      <c r="B95" s="1"/>
      <c r="C95" s="74"/>
      <c r="D95" s="38"/>
      <c r="E95" s="35"/>
      <c r="F95" s="38"/>
      <c r="G95" s="38"/>
    </row>
    <row r="96" spans="2:7" x14ac:dyDescent="0.25">
      <c r="B96" s="1"/>
      <c r="C96" s="74"/>
      <c r="D96" s="38"/>
      <c r="E96" s="35"/>
      <c r="F96" s="38"/>
      <c r="G96" s="38"/>
    </row>
    <row r="97" spans="2:7" x14ac:dyDescent="0.25">
      <c r="B97" s="1"/>
      <c r="C97" s="74"/>
      <c r="D97" s="38"/>
      <c r="E97" s="35"/>
      <c r="F97" s="38"/>
      <c r="G97" s="38"/>
    </row>
    <row r="98" spans="2:7" x14ac:dyDescent="0.25">
      <c r="B98" s="1"/>
      <c r="C98" s="74"/>
      <c r="D98" s="38"/>
      <c r="E98" s="35"/>
      <c r="F98" s="38"/>
      <c r="G98" s="38"/>
    </row>
    <row r="99" spans="2:7" x14ac:dyDescent="0.25">
      <c r="B99" s="1"/>
      <c r="C99" s="74"/>
      <c r="D99" s="38"/>
      <c r="E99" s="35"/>
      <c r="F99" s="38"/>
      <c r="G99" s="38"/>
    </row>
    <row r="100" spans="2:7" x14ac:dyDescent="0.25">
      <c r="B100" s="1"/>
      <c r="C100" s="74"/>
      <c r="D100" s="38"/>
      <c r="E100" s="35"/>
      <c r="F100" s="38"/>
      <c r="G100" s="38"/>
    </row>
    <row r="101" spans="2:7" x14ac:dyDescent="0.25">
      <c r="B101" s="1"/>
      <c r="C101" s="74"/>
      <c r="D101" s="38"/>
      <c r="E101" s="35"/>
      <c r="F101" s="38"/>
      <c r="G101" s="38"/>
    </row>
    <row r="102" spans="2:7" x14ac:dyDescent="0.25">
      <c r="B102" s="1"/>
      <c r="C102" s="74"/>
      <c r="D102" s="38"/>
      <c r="E102" s="35"/>
      <c r="F102" s="38"/>
      <c r="G102" s="38"/>
    </row>
    <row r="103" spans="2:7" x14ac:dyDescent="0.25">
      <c r="B103" s="1"/>
      <c r="C103" s="74"/>
      <c r="D103" s="38"/>
      <c r="E103" s="35"/>
      <c r="F103" s="38"/>
      <c r="G103" s="38"/>
    </row>
    <row r="104" spans="2:7" x14ac:dyDescent="0.25">
      <c r="B104" s="1"/>
      <c r="C104" s="74"/>
      <c r="D104" s="38"/>
      <c r="E104" s="35"/>
      <c r="F104" s="38"/>
      <c r="G104" s="38"/>
    </row>
    <row r="105" spans="2:7" x14ac:dyDescent="0.25">
      <c r="B105" s="1"/>
      <c r="C105" s="74"/>
      <c r="D105" s="38"/>
      <c r="E105" s="35"/>
      <c r="F105" s="38"/>
      <c r="G105" s="38"/>
    </row>
    <row r="106" spans="2:7" x14ac:dyDescent="0.25">
      <c r="B106" s="1"/>
      <c r="C106" s="74"/>
      <c r="D106" s="38"/>
      <c r="E106" s="35"/>
      <c r="F106" s="38"/>
      <c r="G106" s="38"/>
    </row>
    <row r="107" spans="2:7" x14ac:dyDescent="0.25">
      <c r="B107" s="1"/>
      <c r="C107" s="74"/>
      <c r="D107" s="38"/>
      <c r="E107" s="35"/>
      <c r="F107" s="38"/>
      <c r="G107" s="38"/>
    </row>
    <row r="108" spans="2:7" x14ac:dyDescent="0.25">
      <c r="B108" s="1"/>
      <c r="C108" s="74"/>
      <c r="D108" s="38"/>
      <c r="E108" s="35"/>
      <c r="F108" s="38"/>
      <c r="G108" s="38"/>
    </row>
    <row r="109" spans="2:7" x14ac:dyDescent="0.25">
      <c r="B109" s="1"/>
      <c r="C109" s="74"/>
      <c r="D109" s="38"/>
      <c r="E109" s="35"/>
      <c r="F109" s="38"/>
      <c r="G109" s="38"/>
    </row>
    <row r="110" spans="2:7" x14ac:dyDescent="0.25">
      <c r="B110" s="1"/>
      <c r="C110" s="74"/>
      <c r="D110" s="38"/>
      <c r="E110" s="35"/>
      <c r="F110" s="38"/>
      <c r="G110" s="38"/>
    </row>
    <row r="111" spans="2:7" x14ac:dyDescent="0.25">
      <c r="B111" s="1"/>
      <c r="C111" s="74"/>
      <c r="D111" s="38"/>
      <c r="E111" s="35"/>
      <c r="F111" s="38"/>
      <c r="G111" s="38"/>
    </row>
    <row r="112" spans="2:7" x14ac:dyDescent="0.25">
      <c r="B112" s="1"/>
      <c r="C112" s="74"/>
      <c r="D112" s="38"/>
      <c r="E112" s="35"/>
      <c r="F112" s="38"/>
      <c r="G112" s="38"/>
    </row>
    <row r="113" spans="2:7" x14ac:dyDescent="0.25">
      <c r="B113" s="1"/>
      <c r="C113" s="74"/>
      <c r="D113" s="38"/>
      <c r="E113" s="35"/>
      <c r="F113" s="38"/>
      <c r="G113" s="38"/>
    </row>
    <row r="114" spans="2:7" x14ac:dyDescent="0.25">
      <c r="B114" s="1"/>
      <c r="C114" s="74"/>
      <c r="D114" s="38"/>
      <c r="E114" s="35"/>
      <c r="F114" s="38"/>
      <c r="G114" s="38"/>
    </row>
    <row r="115" spans="2:7" x14ac:dyDescent="0.25">
      <c r="B115" s="1"/>
      <c r="C115" s="74"/>
      <c r="D115" s="38"/>
      <c r="E115" s="35"/>
      <c r="F115" s="38"/>
      <c r="G115" s="38"/>
    </row>
    <row r="116" spans="2:7" x14ac:dyDescent="0.25">
      <c r="B116" s="1"/>
      <c r="C116" s="74"/>
      <c r="D116" s="38"/>
      <c r="E116" s="35"/>
      <c r="F116" s="38"/>
      <c r="G116" s="38"/>
    </row>
    <row r="117" spans="2:7" x14ac:dyDescent="0.25">
      <c r="B117" s="1"/>
      <c r="C117" s="74"/>
      <c r="D117" s="38"/>
      <c r="E117" s="35"/>
      <c r="F117" s="38"/>
      <c r="G117" s="38"/>
    </row>
    <row r="118" spans="2:7" x14ac:dyDescent="0.25">
      <c r="B118" s="1"/>
      <c r="C118" s="74"/>
      <c r="D118" s="38"/>
      <c r="E118" s="35"/>
      <c r="F118" s="38"/>
      <c r="G118" s="38"/>
    </row>
    <row r="119" spans="2:7" x14ac:dyDescent="0.25">
      <c r="C119" s="74"/>
      <c r="D119" s="38"/>
      <c r="E119" s="35"/>
      <c r="F119" s="38"/>
      <c r="G119" s="38"/>
    </row>
    <row r="120" spans="2:7" x14ac:dyDescent="0.25">
      <c r="C120" s="74"/>
      <c r="D120" s="38"/>
      <c r="E120" s="35"/>
      <c r="F120" s="38"/>
      <c r="G120" s="38"/>
    </row>
    <row r="121" spans="2:7" x14ac:dyDescent="0.25">
      <c r="C121" s="74"/>
      <c r="D121" s="38"/>
      <c r="E121" s="35"/>
      <c r="F121" s="38"/>
      <c r="G121" s="38"/>
    </row>
    <row r="122" spans="2:7" x14ac:dyDescent="0.25">
      <c r="C122" s="74"/>
      <c r="D122" s="38"/>
      <c r="E122" s="35"/>
      <c r="F122" s="38"/>
      <c r="G122" s="38"/>
    </row>
    <row r="123" spans="2:7" x14ac:dyDescent="0.25">
      <c r="C123" s="74"/>
      <c r="D123" s="38"/>
      <c r="E123" s="35"/>
      <c r="F123" s="38"/>
      <c r="G123" s="38"/>
    </row>
    <row r="124" spans="2:7" x14ac:dyDescent="0.25">
      <c r="C124" s="74"/>
      <c r="D124" s="38"/>
      <c r="E124" s="35"/>
      <c r="F124" s="38"/>
      <c r="G124" s="38"/>
    </row>
    <row r="125" spans="2:7" x14ac:dyDescent="0.25">
      <c r="C125" s="74"/>
      <c r="D125" s="38"/>
      <c r="E125" s="35"/>
      <c r="F125" s="38"/>
      <c r="G125" s="38"/>
    </row>
    <row r="126" spans="2:7" x14ac:dyDescent="0.25">
      <c r="C126" s="74"/>
    </row>
    <row r="127" spans="2:7" s="45" customFormat="1" x14ac:dyDescent="0.25">
      <c r="B127" s="2"/>
      <c r="C127" s="74"/>
      <c r="E127" s="24"/>
    </row>
  </sheetData>
  <mergeCells count="28">
    <mergeCell ref="D53:G53"/>
    <mergeCell ref="B54:C54"/>
    <mergeCell ref="B21:C21"/>
    <mergeCell ref="D21:G21"/>
    <mergeCell ref="D49:G49"/>
    <mergeCell ref="B50:C50"/>
    <mergeCell ref="D50:G50"/>
    <mergeCell ref="B47:C47"/>
    <mergeCell ref="D47:G47"/>
    <mergeCell ref="B48:C48"/>
    <mergeCell ref="D48:G48"/>
    <mergeCell ref="B23:G23"/>
    <mergeCell ref="D36:F36"/>
    <mergeCell ref="B37:C37"/>
    <mergeCell ref="D37:G37"/>
    <mergeCell ref="B39:G39"/>
    <mergeCell ref="B43:C43"/>
    <mergeCell ref="D43:G43"/>
    <mergeCell ref="D42:F42"/>
    <mergeCell ref="B45:G45"/>
    <mergeCell ref="B46:C46"/>
    <mergeCell ref="D46:G46"/>
    <mergeCell ref="B1:C2"/>
    <mergeCell ref="B3:G3"/>
    <mergeCell ref="B15:C15"/>
    <mergeCell ref="D15:G15"/>
    <mergeCell ref="B17:G17"/>
    <mergeCell ref="B4:B8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&amp;L&amp;"Calibri,Regular"&amp;18TROŠKOVNIK&amp;CRADNA VERZIJA&amp;R&amp;"-,Regular"&amp;9
Trg Matice hrrvatske 4 i 5, 44250 Petrinja
Zagreb, srpanj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7"/>
  <sheetViews>
    <sheetView showRuler="0" view="pageBreakPreview" zoomScale="115" zoomScaleNormal="100" zoomScaleSheetLayoutView="115" zoomScalePageLayoutView="125" workbookViewId="0">
      <selection activeCell="B1" sqref="B1:C2"/>
    </sheetView>
  </sheetViews>
  <sheetFormatPr defaultColWidth="11.42578125" defaultRowHeight="15.75" x14ac:dyDescent="0.25"/>
  <cols>
    <col min="1" max="1" width="5.7109375" style="2" customWidth="1"/>
    <col min="2" max="2" width="4.7109375" style="2" customWidth="1"/>
    <col min="3" max="3" width="45.7109375" style="30" customWidth="1"/>
    <col min="4" max="4" width="8.7109375" style="45" customWidth="1"/>
    <col min="5" max="5" width="6.7109375" style="12" customWidth="1"/>
    <col min="6" max="6" width="8.7109375" style="45" customWidth="1"/>
    <col min="7" max="7" width="9.7109375" style="45" customWidth="1"/>
    <col min="8" max="16384" width="11.42578125" style="2"/>
  </cols>
  <sheetData>
    <row r="1" spans="2:11" x14ac:dyDescent="0.25">
      <c r="B1" s="140" t="s">
        <v>88</v>
      </c>
      <c r="C1" s="141"/>
      <c r="D1" s="21" t="s">
        <v>29</v>
      </c>
      <c r="E1" s="17" t="s">
        <v>28</v>
      </c>
      <c r="F1" s="17" t="s">
        <v>30</v>
      </c>
      <c r="G1" s="17" t="s">
        <v>0</v>
      </c>
    </row>
    <row r="2" spans="2:11" ht="16.5" customHeight="1" thickBot="1" x14ac:dyDescent="0.3">
      <c r="B2" s="142"/>
      <c r="C2" s="143"/>
      <c r="D2" s="101"/>
      <c r="E2" s="102"/>
      <c r="F2" s="103"/>
      <c r="G2" s="103"/>
    </row>
    <row r="3" spans="2:11" ht="20.100000000000001" customHeight="1" thickBot="1" x14ac:dyDescent="0.3">
      <c r="B3" s="133" t="s">
        <v>89</v>
      </c>
      <c r="C3" s="134"/>
      <c r="D3" s="134"/>
      <c r="E3" s="134"/>
      <c r="F3" s="134"/>
      <c r="G3" s="135"/>
      <c r="K3" s="5"/>
    </row>
    <row r="4" spans="2:11" s="1" customFormat="1" ht="83.25" customHeight="1" x14ac:dyDescent="0.25">
      <c r="B4" s="71" t="s">
        <v>1</v>
      </c>
      <c r="C4" s="104" t="s">
        <v>90</v>
      </c>
      <c r="D4" s="105"/>
      <c r="E4" s="106"/>
      <c r="F4" s="105"/>
      <c r="G4" s="105"/>
    </row>
    <row r="5" spans="2:11" s="7" customFormat="1" ht="15.95" customHeight="1" x14ac:dyDescent="0.25">
      <c r="B5" s="96"/>
      <c r="C5" s="117" t="s">
        <v>144</v>
      </c>
      <c r="D5" s="60">
        <v>6.5</v>
      </c>
      <c r="E5" s="94" t="s">
        <v>11</v>
      </c>
      <c r="F5" s="60">
        <v>0</v>
      </c>
      <c r="G5" s="60">
        <f t="shared" ref="G5:G22" si="0">D5*F5</f>
        <v>0</v>
      </c>
    </row>
    <row r="6" spans="2:11" s="7" customFormat="1" ht="15.95" customHeight="1" x14ac:dyDescent="0.25">
      <c r="B6" s="96"/>
      <c r="C6" s="117" t="s">
        <v>143</v>
      </c>
      <c r="D6" s="60">
        <v>3.25</v>
      </c>
      <c r="E6" s="94" t="s">
        <v>11</v>
      </c>
      <c r="F6" s="60">
        <v>0</v>
      </c>
      <c r="G6" s="60">
        <f t="shared" si="0"/>
        <v>0</v>
      </c>
    </row>
    <row r="7" spans="2:11" s="7" customFormat="1" ht="15.95" customHeight="1" x14ac:dyDescent="0.25">
      <c r="B7" s="96"/>
      <c r="C7" s="117" t="s">
        <v>148</v>
      </c>
      <c r="D7" s="60">
        <v>15.6</v>
      </c>
      <c r="E7" s="94" t="s">
        <v>11</v>
      </c>
      <c r="F7" s="60">
        <v>0</v>
      </c>
      <c r="G7" s="60">
        <f t="shared" si="0"/>
        <v>0</v>
      </c>
    </row>
    <row r="8" spans="2:11" s="7" customFormat="1" ht="15.95" customHeight="1" x14ac:dyDescent="0.25">
      <c r="B8" s="96"/>
      <c r="C8" s="117" t="s">
        <v>149</v>
      </c>
      <c r="D8" s="60">
        <v>1.17</v>
      </c>
      <c r="E8" s="94" t="s">
        <v>11</v>
      </c>
      <c r="F8" s="60">
        <v>0</v>
      </c>
      <c r="G8" s="60">
        <f t="shared" si="0"/>
        <v>0</v>
      </c>
    </row>
    <row r="9" spans="2:11" s="7" customFormat="1" ht="25.5" x14ac:dyDescent="0.25">
      <c r="B9" s="96"/>
      <c r="C9" s="117" t="s">
        <v>151</v>
      </c>
      <c r="D9" s="60">
        <v>1.17</v>
      </c>
      <c r="E9" s="94" t="s">
        <v>11</v>
      </c>
      <c r="F9" s="60">
        <v>0</v>
      </c>
      <c r="G9" s="60">
        <f t="shared" ref="G9" si="1">D9*F9</f>
        <v>0</v>
      </c>
    </row>
    <row r="10" spans="2:11" s="7" customFormat="1" ht="15.95" customHeight="1" x14ac:dyDescent="0.25">
      <c r="B10" s="96"/>
      <c r="C10" s="117" t="s">
        <v>154</v>
      </c>
      <c r="D10" s="60">
        <v>19.11</v>
      </c>
      <c r="E10" s="94" t="s">
        <v>11</v>
      </c>
      <c r="F10" s="60">
        <v>0</v>
      </c>
      <c r="G10" s="60">
        <f t="shared" si="0"/>
        <v>0</v>
      </c>
    </row>
    <row r="11" spans="2:11" s="7" customFormat="1" ht="25.5" x14ac:dyDescent="0.25">
      <c r="B11" s="96"/>
      <c r="C11" s="117" t="s">
        <v>156</v>
      </c>
      <c r="D11" s="60">
        <v>0.78</v>
      </c>
      <c r="E11" s="94" t="s">
        <v>11</v>
      </c>
      <c r="F11" s="60">
        <v>0</v>
      </c>
      <c r="G11" s="60">
        <f t="shared" si="0"/>
        <v>0</v>
      </c>
    </row>
    <row r="12" spans="2:11" s="7" customFormat="1" ht="15.95" customHeight="1" x14ac:dyDescent="0.25">
      <c r="B12" s="96"/>
      <c r="C12" s="117" t="s">
        <v>157</v>
      </c>
      <c r="D12" s="60">
        <v>5.2</v>
      </c>
      <c r="E12" s="94" t="s">
        <v>11</v>
      </c>
      <c r="F12" s="60">
        <v>0</v>
      </c>
      <c r="G12" s="60">
        <f t="shared" si="0"/>
        <v>0</v>
      </c>
    </row>
    <row r="13" spans="2:11" s="7" customFormat="1" ht="15.95" customHeight="1" x14ac:dyDescent="0.25">
      <c r="B13" s="96"/>
      <c r="C13" s="117" t="s">
        <v>159</v>
      </c>
      <c r="D13" s="60">
        <v>1.86</v>
      </c>
      <c r="E13" s="94" t="s">
        <v>11</v>
      </c>
      <c r="F13" s="60">
        <v>0</v>
      </c>
      <c r="G13" s="60">
        <f t="shared" si="0"/>
        <v>0</v>
      </c>
    </row>
    <row r="14" spans="2:11" s="7" customFormat="1" ht="25.5" x14ac:dyDescent="0.25">
      <c r="B14" s="96"/>
      <c r="C14" s="117" t="s">
        <v>161</v>
      </c>
      <c r="D14" s="60">
        <v>5.76</v>
      </c>
      <c r="E14" s="94" t="s">
        <v>11</v>
      </c>
      <c r="F14" s="60">
        <v>0</v>
      </c>
      <c r="G14" s="60">
        <f t="shared" si="0"/>
        <v>0</v>
      </c>
    </row>
    <row r="15" spans="2:11" s="7" customFormat="1" ht="15.95" customHeight="1" x14ac:dyDescent="0.25">
      <c r="B15" s="96"/>
      <c r="C15" s="117" t="s">
        <v>162</v>
      </c>
      <c r="D15" s="60">
        <v>10.35</v>
      </c>
      <c r="E15" s="94" t="s">
        <v>11</v>
      </c>
      <c r="F15" s="60">
        <v>0</v>
      </c>
      <c r="G15" s="60">
        <f t="shared" si="0"/>
        <v>0</v>
      </c>
    </row>
    <row r="16" spans="2:11" s="7" customFormat="1" ht="15.95" customHeight="1" x14ac:dyDescent="0.25">
      <c r="B16" s="96"/>
      <c r="C16" s="117" t="s">
        <v>163</v>
      </c>
      <c r="D16" s="60">
        <v>5.52</v>
      </c>
      <c r="E16" s="94" t="s">
        <v>11</v>
      </c>
      <c r="F16" s="60">
        <v>0</v>
      </c>
      <c r="G16" s="60">
        <f t="shared" ref="G16:G20" si="2">D16*F16</f>
        <v>0</v>
      </c>
    </row>
    <row r="17" spans="2:7" s="7" customFormat="1" ht="15.95" customHeight="1" x14ac:dyDescent="0.25">
      <c r="B17" s="96"/>
      <c r="C17" s="117" t="s">
        <v>164</v>
      </c>
      <c r="D17" s="60">
        <v>5.52</v>
      </c>
      <c r="E17" s="94" t="s">
        <v>11</v>
      </c>
      <c r="F17" s="60">
        <v>0</v>
      </c>
      <c r="G17" s="60">
        <f t="shared" si="2"/>
        <v>0</v>
      </c>
    </row>
    <row r="18" spans="2:7" s="7" customFormat="1" ht="15.95" customHeight="1" x14ac:dyDescent="0.25">
      <c r="B18" s="96"/>
      <c r="C18" s="117" t="s">
        <v>175</v>
      </c>
      <c r="D18" s="60">
        <v>6.74</v>
      </c>
      <c r="E18" s="94" t="s">
        <v>11</v>
      </c>
      <c r="F18" s="60">
        <v>0</v>
      </c>
      <c r="G18" s="60">
        <f t="shared" si="2"/>
        <v>0</v>
      </c>
    </row>
    <row r="19" spans="2:7" s="7" customFormat="1" ht="25.5" x14ac:dyDescent="0.25">
      <c r="B19" s="96"/>
      <c r="C19" s="117" t="s">
        <v>180</v>
      </c>
      <c r="D19" s="60">
        <v>6.74</v>
      </c>
      <c r="E19" s="94" t="s">
        <v>11</v>
      </c>
      <c r="F19" s="60">
        <v>0</v>
      </c>
      <c r="G19" s="60">
        <f t="shared" ref="G19" si="3">D19*F19</f>
        <v>0</v>
      </c>
    </row>
    <row r="20" spans="2:7" s="7" customFormat="1" ht="15.95" customHeight="1" x14ac:dyDescent="0.25">
      <c r="B20" s="96"/>
      <c r="C20" s="117" t="s">
        <v>165</v>
      </c>
      <c r="D20" s="60">
        <v>6.12</v>
      </c>
      <c r="E20" s="94" t="s">
        <v>11</v>
      </c>
      <c r="F20" s="60">
        <v>0</v>
      </c>
      <c r="G20" s="60">
        <f t="shared" si="2"/>
        <v>0</v>
      </c>
    </row>
    <row r="21" spans="2:7" s="7" customFormat="1" ht="15.95" customHeight="1" x14ac:dyDescent="0.25">
      <c r="B21" s="96"/>
      <c r="C21" s="117" t="s">
        <v>166</v>
      </c>
      <c r="D21" s="60">
        <v>6.12</v>
      </c>
      <c r="E21" s="94" t="s">
        <v>11</v>
      </c>
      <c r="F21" s="60">
        <v>0</v>
      </c>
      <c r="G21" s="60">
        <f t="shared" ref="G21" si="4">D21*F21</f>
        <v>0</v>
      </c>
    </row>
    <row r="22" spans="2:7" s="7" customFormat="1" ht="25.5" x14ac:dyDescent="0.25">
      <c r="B22" s="96"/>
      <c r="C22" s="117" t="s">
        <v>167</v>
      </c>
      <c r="D22" s="60">
        <v>42.2</v>
      </c>
      <c r="E22" s="94" t="s">
        <v>11</v>
      </c>
      <c r="F22" s="60">
        <v>0</v>
      </c>
      <c r="G22" s="60">
        <f t="shared" si="0"/>
        <v>0</v>
      </c>
    </row>
    <row r="23" spans="2:7" s="7" customFormat="1" ht="26.25" thickBot="1" x14ac:dyDescent="0.3">
      <c r="B23" s="96"/>
      <c r="C23" s="117" t="s">
        <v>168</v>
      </c>
      <c r="D23" s="60">
        <v>42.2</v>
      </c>
      <c r="E23" s="94" t="s">
        <v>11</v>
      </c>
      <c r="F23" s="60">
        <v>0</v>
      </c>
      <c r="G23" s="60">
        <f t="shared" ref="G23" si="5">D23*F23</f>
        <v>0</v>
      </c>
    </row>
    <row r="24" spans="2:7" ht="20.100000000000001" customHeight="1" thickBot="1" x14ac:dyDescent="0.3">
      <c r="B24" s="133" t="s">
        <v>91</v>
      </c>
      <c r="C24" s="135"/>
      <c r="D24" s="144">
        <f>SUM(G4:G23)</f>
        <v>0</v>
      </c>
      <c r="E24" s="145"/>
      <c r="F24" s="145"/>
      <c r="G24" s="146"/>
    </row>
    <row r="25" spans="2:7" ht="16.5" customHeight="1" thickBot="1" x14ac:dyDescent="0.3">
      <c r="B25" s="1"/>
      <c r="C25" s="27"/>
      <c r="D25" s="38"/>
      <c r="E25" s="11"/>
      <c r="F25" s="38"/>
      <c r="G25" s="38"/>
    </row>
    <row r="26" spans="2:7" ht="20.100000000000001" customHeight="1" thickBot="1" x14ac:dyDescent="0.3">
      <c r="B26" s="133" t="s">
        <v>92</v>
      </c>
      <c r="C26" s="134"/>
      <c r="D26" s="134"/>
      <c r="E26" s="134"/>
      <c r="F26" s="134"/>
      <c r="G26" s="135"/>
    </row>
    <row r="27" spans="2:7" s="1" customFormat="1" ht="237" customHeight="1" x14ac:dyDescent="0.25">
      <c r="B27" s="18" t="s">
        <v>1</v>
      </c>
      <c r="C27" s="54" t="s">
        <v>132</v>
      </c>
      <c r="D27" s="107"/>
      <c r="E27" s="108"/>
      <c r="F27" s="107"/>
      <c r="G27" s="107"/>
    </row>
    <row r="28" spans="2:7" s="7" customFormat="1" ht="15.75" customHeight="1" x14ac:dyDescent="0.25">
      <c r="B28" s="96"/>
      <c r="C28" s="117" t="s">
        <v>147</v>
      </c>
      <c r="D28" s="60">
        <v>6.5</v>
      </c>
      <c r="E28" s="94" t="s">
        <v>11</v>
      </c>
      <c r="F28" s="60">
        <v>0</v>
      </c>
      <c r="G28" s="60">
        <f t="shared" ref="G28" si="6">D28*F28</f>
        <v>0</v>
      </c>
    </row>
    <row r="29" spans="2:7" s="7" customFormat="1" ht="15.75" customHeight="1" x14ac:dyDescent="0.25">
      <c r="B29" s="96"/>
      <c r="C29" s="117"/>
      <c r="D29" s="60"/>
      <c r="E29" s="94"/>
      <c r="F29" s="60"/>
      <c r="G29" s="60"/>
    </row>
    <row r="30" spans="2:7" s="1" customFormat="1" ht="237" customHeight="1" x14ac:dyDescent="0.25">
      <c r="B30" s="18" t="s">
        <v>133</v>
      </c>
      <c r="C30" s="54" t="s">
        <v>132</v>
      </c>
      <c r="D30" s="107"/>
      <c r="E30" s="108"/>
      <c r="F30" s="107"/>
      <c r="G30" s="107"/>
    </row>
    <row r="31" spans="2:7" s="7" customFormat="1" ht="15.75" customHeight="1" x14ac:dyDescent="0.25">
      <c r="B31" s="96"/>
      <c r="C31" s="117" t="s">
        <v>146</v>
      </c>
      <c r="D31" s="60">
        <v>3.25</v>
      </c>
      <c r="E31" s="94" t="s">
        <v>11</v>
      </c>
      <c r="F31" s="60">
        <v>0</v>
      </c>
      <c r="G31" s="60">
        <f t="shared" ref="G31" si="7">D31*F31</f>
        <v>0</v>
      </c>
    </row>
    <row r="32" spans="2:7" s="7" customFormat="1" ht="15.75" customHeight="1" x14ac:dyDescent="0.25">
      <c r="B32" s="96"/>
      <c r="C32" s="117"/>
      <c r="D32" s="60"/>
      <c r="E32" s="94"/>
      <c r="F32" s="60"/>
      <c r="G32" s="60"/>
    </row>
    <row r="33" spans="2:7" s="1" customFormat="1" ht="237" customHeight="1" x14ac:dyDescent="0.25">
      <c r="B33" s="18" t="s">
        <v>3</v>
      </c>
      <c r="C33" s="54" t="s">
        <v>134</v>
      </c>
      <c r="D33" s="107"/>
      <c r="E33" s="108"/>
      <c r="F33" s="107"/>
      <c r="G33" s="107"/>
    </row>
    <row r="34" spans="2:7" s="7" customFormat="1" ht="15.75" customHeight="1" x14ac:dyDescent="0.25">
      <c r="B34" s="96"/>
      <c r="C34" s="117" t="s">
        <v>145</v>
      </c>
      <c r="D34" s="60">
        <v>15.6</v>
      </c>
      <c r="E34" s="94" t="s">
        <v>11</v>
      </c>
      <c r="F34" s="60">
        <v>0</v>
      </c>
      <c r="G34" s="60">
        <f t="shared" ref="G34" si="8">D34*F34</f>
        <v>0</v>
      </c>
    </row>
    <row r="35" spans="2:7" s="7" customFormat="1" ht="15.75" customHeight="1" x14ac:dyDescent="0.25">
      <c r="B35" s="96"/>
      <c r="C35" s="117"/>
      <c r="D35" s="60"/>
      <c r="E35" s="94"/>
      <c r="F35" s="60"/>
      <c r="G35" s="60"/>
    </row>
    <row r="36" spans="2:7" s="1" customFormat="1" ht="237" customHeight="1" x14ac:dyDescent="0.25">
      <c r="B36" s="18" t="s">
        <v>4</v>
      </c>
      <c r="C36" s="54" t="s">
        <v>135</v>
      </c>
      <c r="D36" s="107"/>
      <c r="E36" s="108"/>
      <c r="F36" s="107"/>
      <c r="G36" s="107"/>
    </row>
    <row r="37" spans="2:7" s="7" customFormat="1" ht="15.75" customHeight="1" x14ac:dyDescent="0.25">
      <c r="B37" s="96"/>
      <c r="C37" s="117" t="s">
        <v>153</v>
      </c>
      <c r="D37" s="60">
        <v>1.17</v>
      </c>
      <c r="E37" s="94" t="s">
        <v>11</v>
      </c>
      <c r="F37" s="60">
        <v>0</v>
      </c>
      <c r="G37" s="60">
        <f t="shared" ref="G37" si="9">D37*F37</f>
        <v>0</v>
      </c>
    </row>
    <row r="38" spans="2:7" s="7" customFormat="1" ht="15.75" customHeight="1" x14ac:dyDescent="0.25">
      <c r="B38" s="96"/>
      <c r="C38" s="117"/>
      <c r="D38" s="60"/>
      <c r="E38" s="94"/>
      <c r="F38" s="60"/>
      <c r="G38" s="60"/>
    </row>
    <row r="39" spans="2:7" s="1" customFormat="1" ht="237" customHeight="1" x14ac:dyDescent="0.25">
      <c r="B39" s="18" t="s">
        <v>150</v>
      </c>
      <c r="C39" s="54" t="s">
        <v>135</v>
      </c>
      <c r="D39" s="107"/>
      <c r="E39" s="108"/>
      <c r="F39" s="107"/>
      <c r="G39" s="107"/>
    </row>
    <row r="40" spans="2:7" s="7" customFormat="1" ht="15.75" customHeight="1" x14ac:dyDescent="0.25">
      <c r="B40" s="96"/>
      <c r="C40" s="117" t="s">
        <v>153</v>
      </c>
      <c r="D40" s="60">
        <v>1.17</v>
      </c>
      <c r="E40" s="94" t="s">
        <v>11</v>
      </c>
      <c r="F40" s="60">
        <v>0</v>
      </c>
      <c r="G40" s="60">
        <f t="shared" ref="G40" si="10">D40*F40</f>
        <v>0</v>
      </c>
    </row>
    <row r="41" spans="2:7" s="7" customFormat="1" ht="15.75" customHeight="1" x14ac:dyDescent="0.25">
      <c r="B41" s="96"/>
      <c r="C41" s="117"/>
      <c r="D41" s="60"/>
      <c r="E41" s="94"/>
      <c r="F41" s="60"/>
      <c r="G41" s="60"/>
    </row>
    <row r="42" spans="2:7" s="1" customFormat="1" ht="237" customHeight="1" x14ac:dyDescent="0.25">
      <c r="B42" s="18" t="s">
        <v>5</v>
      </c>
      <c r="C42" s="54" t="s">
        <v>136</v>
      </c>
      <c r="D42" s="107"/>
      <c r="E42" s="108"/>
      <c r="F42" s="107"/>
      <c r="G42" s="107"/>
    </row>
    <row r="43" spans="2:7" s="7" customFormat="1" ht="15.75" customHeight="1" x14ac:dyDescent="0.25">
      <c r="B43" s="96"/>
      <c r="C43" s="117" t="s">
        <v>152</v>
      </c>
      <c r="D43" s="60">
        <v>19.11</v>
      </c>
      <c r="E43" s="94" t="s">
        <v>11</v>
      </c>
      <c r="F43" s="60">
        <v>0</v>
      </c>
      <c r="G43" s="60">
        <f t="shared" ref="G43" si="11">D43*F43</f>
        <v>0</v>
      </c>
    </row>
    <row r="44" spans="2:7" s="7" customFormat="1" ht="15.75" customHeight="1" x14ac:dyDescent="0.25">
      <c r="B44" s="96"/>
      <c r="C44" s="117"/>
      <c r="D44" s="60"/>
      <c r="E44" s="94"/>
      <c r="F44" s="60"/>
      <c r="G44" s="60"/>
    </row>
    <row r="45" spans="2:7" s="1" customFormat="1" ht="237" customHeight="1" x14ac:dyDescent="0.25">
      <c r="B45" s="18" t="s">
        <v>137</v>
      </c>
      <c r="C45" s="54" t="s">
        <v>138</v>
      </c>
      <c r="D45" s="107"/>
      <c r="E45" s="108"/>
      <c r="F45" s="107"/>
      <c r="G45" s="107"/>
    </row>
    <row r="46" spans="2:7" s="7" customFormat="1" ht="15.75" customHeight="1" x14ac:dyDescent="0.25">
      <c r="B46" s="96"/>
      <c r="C46" s="117" t="s">
        <v>155</v>
      </c>
      <c r="D46" s="60">
        <v>0.78</v>
      </c>
      <c r="E46" s="94" t="s">
        <v>11</v>
      </c>
      <c r="F46" s="60">
        <v>0</v>
      </c>
      <c r="G46" s="60">
        <f t="shared" ref="G46" si="12">D46*F46</f>
        <v>0</v>
      </c>
    </row>
    <row r="47" spans="2:7" s="7" customFormat="1" ht="15.75" customHeight="1" x14ac:dyDescent="0.25">
      <c r="B47" s="96"/>
      <c r="C47" s="117"/>
      <c r="D47" s="60"/>
      <c r="E47" s="94"/>
      <c r="F47" s="60"/>
      <c r="G47" s="60"/>
    </row>
    <row r="48" spans="2:7" s="1" customFormat="1" ht="237" customHeight="1" x14ac:dyDescent="0.25">
      <c r="B48" s="18" t="s">
        <v>6</v>
      </c>
      <c r="C48" s="54" t="s">
        <v>139</v>
      </c>
      <c r="D48" s="107"/>
      <c r="E48" s="108"/>
      <c r="F48" s="107"/>
      <c r="G48" s="107"/>
    </row>
    <row r="49" spans="2:7" s="7" customFormat="1" ht="15.75" customHeight="1" x14ac:dyDescent="0.25">
      <c r="B49" s="96"/>
      <c r="C49" s="117" t="s">
        <v>140</v>
      </c>
      <c r="D49" s="60">
        <v>5.2</v>
      </c>
      <c r="E49" s="94" t="s">
        <v>11</v>
      </c>
      <c r="F49" s="60">
        <v>0</v>
      </c>
      <c r="G49" s="60">
        <f t="shared" ref="G49" si="13">D49*F49</f>
        <v>0</v>
      </c>
    </row>
    <row r="50" spans="2:7" s="7" customFormat="1" ht="15.75" customHeight="1" x14ac:dyDescent="0.25">
      <c r="B50" s="96"/>
      <c r="C50" s="117"/>
      <c r="D50" s="60"/>
      <c r="E50" s="94"/>
      <c r="F50" s="60"/>
      <c r="G50" s="60"/>
    </row>
    <row r="51" spans="2:7" s="1" customFormat="1" ht="229.5" x14ac:dyDescent="0.25">
      <c r="B51" s="18" t="s">
        <v>44</v>
      </c>
      <c r="C51" s="54" t="s">
        <v>141</v>
      </c>
      <c r="D51" s="107"/>
      <c r="E51" s="108"/>
      <c r="F51" s="107"/>
      <c r="G51" s="107"/>
    </row>
    <row r="52" spans="2:7" s="7" customFormat="1" ht="15.75" customHeight="1" x14ac:dyDescent="0.25">
      <c r="B52" s="96"/>
      <c r="C52" s="117" t="s">
        <v>158</v>
      </c>
      <c r="D52" s="60">
        <v>1.86</v>
      </c>
      <c r="E52" s="94" t="s">
        <v>11</v>
      </c>
      <c r="F52" s="60">
        <v>0</v>
      </c>
      <c r="G52" s="60">
        <f t="shared" ref="G52" si="14">D52*F52</f>
        <v>0</v>
      </c>
    </row>
    <row r="53" spans="2:7" s="7" customFormat="1" ht="15.75" customHeight="1" x14ac:dyDescent="0.25">
      <c r="B53" s="96"/>
      <c r="C53" s="117"/>
      <c r="D53" s="60"/>
      <c r="E53" s="94"/>
      <c r="F53" s="60"/>
      <c r="G53" s="60"/>
    </row>
    <row r="54" spans="2:7" s="1" customFormat="1" ht="226.5" customHeight="1" x14ac:dyDescent="0.25">
      <c r="B54" s="18" t="s">
        <v>55</v>
      </c>
      <c r="C54" s="54" t="s">
        <v>142</v>
      </c>
      <c r="D54" s="107"/>
      <c r="E54" s="108"/>
      <c r="F54" s="107"/>
      <c r="G54" s="107"/>
    </row>
    <row r="55" spans="2:7" s="7" customFormat="1" ht="15.75" customHeight="1" x14ac:dyDescent="0.25">
      <c r="B55" s="96"/>
      <c r="C55" s="117" t="s">
        <v>160</v>
      </c>
      <c r="D55" s="60">
        <v>5.76</v>
      </c>
      <c r="E55" s="94" t="s">
        <v>11</v>
      </c>
      <c r="F55" s="60">
        <v>0</v>
      </c>
      <c r="G55" s="60">
        <f t="shared" ref="G55" si="15">D55*F55</f>
        <v>0</v>
      </c>
    </row>
    <row r="56" spans="2:7" s="7" customFormat="1" ht="15.75" customHeight="1" x14ac:dyDescent="0.25">
      <c r="B56" s="96"/>
      <c r="C56" s="117"/>
      <c r="D56" s="60"/>
      <c r="E56" s="94"/>
      <c r="F56" s="60"/>
      <c r="G56" s="60"/>
    </row>
    <row r="57" spans="2:7" s="1" customFormat="1" ht="238.5" customHeight="1" x14ac:dyDescent="0.25">
      <c r="B57" s="18" t="s">
        <v>56</v>
      </c>
      <c r="C57" s="54" t="s">
        <v>169</v>
      </c>
      <c r="D57" s="107"/>
      <c r="E57" s="108"/>
      <c r="F57" s="107"/>
      <c r="G57" s="107"/>
    </row>
    <row r="58" spans="2:7" s="7" customFormat="1" ht="15.75" customHeight="1" x14ac:dyDescent="0.25">
      <c r="B58" s="96"/>
      <c r="C58" s="117" t="s">
        <v>170</v>
      </c>
      <c r="D58" s="60">
        <v>10.35</v>
      </c>
      <c r="E58" s="94" t="s">
        <v>11</v>
      </c>
      <c r="F58" s="60">
        <v>0</v>
      </c>
      <c r="G58" s="60">
        <f t="shared" ref="G58" si="16">D58*F58</f>
        <v>0</v>
      </c>
    </row>
    <row r="59" spans="2:7" s="7" customFormat="1" ht="15.75" customHeight="1" x14ac:dyDescent="0.25">
      <c r="B59" s="96"/>
      <c r="C59" s="117"/>
      <c r="D59" s="60"/>
      <c r="E59" s="94"/>
      <c r="F59" s="60"/>
      <c r="G59" s="60"/>
    </row>
    <row r="60" spans="2:7" s="1" customFormat="1" ht="212.25" customHeight="1" x14ac:dyDescent="0.25">
      <c r="B60" s="18" t="s">
        <v>57</v>
      </c>
      <c r="C60" s="54" t="s">
        <v>171</v>
      </c>
      <c r="D60" s="107"/>
      <c r="E60" s="108"/>
      <c r="F60" s="107"/>
      <c r="G60" s="107"/>
    </row>
    <row r="61" spans="2:7" s="7" customFormat="1" ht="15.75" customHeight="1" x14ac:dyDescent="0.25">
      <c r="B61" s="96"/>
      <c r="C61" s="117" t="s">
        <v>172</v>
      </c>
      <c r="D61" s="60">
        <v>5.52</v>
      </c>
      <c r="E61" s="94" t="s">
        <v>11</v>
      </c>
      <c r="F61" s="60">
        <v>0</v>
      </c>
      <c r="G61" s="60">
        <f t="shared" ref="G61" si="17">D61*F61</f>
        <v>0</v>
      </c>
    </row>
    <row r="62" spans="2:7" s="7" customFormat="1" ht="15.75" customHeight="1" x14ac:dyDescent="0.25">
      <c r="B62" s="96"/>
      <c r="C62" s="117"/>
      <c r="D62" s="60"/>
      <c r="E62" s="94"/>
      <c r="F62" s="60"/>
      <c r="G62" s="60"/>
    </row>
    <row r="63" spans="2:7" s="1" customFormat="1" ht="212.25" customHeight="1" x14ac:dyDescent="0.25">
      <c r="B63" s="18" t="s">
        <v>173</v>
      </c>
      <c r="C63" s="54" t="s">
        <v>171</v>
      </c>
      <c r="D63" s="107"/>
      <c r="E63" s="108"/>
      <c r="F63" s="107"/>
      <c r="G63" s="107"/>
    </row>
    <row r="64" spans="2:7" s="7" customFormat="1" ht="15.75" customHeight="1" x14ac:dyDescent="0.25">
      <c r="B64" s="96"/>
      <c r="C64" s="117" t="s">
        <v>172</v>
      </c>
      <c r="D64" s="60">
        <v>5.52</v>
      </c>
      <c r="E64" s="94" t="s">
        <v>11</v>
      </c>
      <c r="F64" s="60">
        <v>0</v>
      </c>
      <c r="G64" s="60">
        <f t="shared" ref="G64" si="18">D64*F64</f>
        <v>0</v>
      </c>
    </row>
    <row r="65" spans="2:7" s="7" customFormat="1" ht="15.75" customHeight="1" x14ac:dyDescent="0.25">
      <c r="B65" s="96"/>
      <c r="C65" s="117"/>
      <c r="D65" s="60"/>
      <c r="E65" s="94"/>
      <c r="F65" s="60"/>
      <c r="G65" s="60"/>
    </row>
    <row r="66" spans="2:7" s="1" customFormat="1" ht="242.25" customHeight="1" x14ac:dyDescent="0.25">
      <c r="B66" s="18" t="s">
        <v>124</v>
      </c>
      <c r="C66" s="54" t="s">
        <v>174</v>
      </c>
      <c r="D66" s="107"/>
      <c r="E66" s="108"/>
      <c r="F66" s="107"/>
      <c r="G66" s="107"/>
    </row>
    <row r="67" spans="2:7" s="7" customFormat="1" ht="15.75" customHeight="1" x14ac:dyDescent="0.25">
      <c r="B67" s="96"/>
      <c r="C67" s="117" t="s">
        <v>176</v>
      </c>
      <c r="D67" s="60">
        <v>6.74</v>
      </c>
      <c r="E67" s="94" t="s">
        <v>11</v>
      </c>
      <c r="F67" s="60">
        <v>0</v>
      </c>
      <c r="G67" s="60">
        <f t="shared" ref="G67" si="19">D67*F67</f>
        <v>0</v>
      </c>
    </row>
    <row r="68" spans="2:7" s="7" customFormat="1" ht="15.75" customHeight="1" x14ac:dyDescent="0.25">
      <c r="B68" s="96"/>
      <c r="C68" s="117"/>
      <c r="D68" s="60"/>
      <c r="E68" s="94"/>
      <c r="F68" s="60"/>
      <c r="G68" s="60"/>
    </row>
    <row r="69" spans="2:7" s="1" customFormat="1" ht="242.25" customHeight="1" x14ac:dyDescent="0.25">
      <c r="B69" s="18" t="s">
        <v>177</v>
      </c>
      <c r="C69" s="54" t="s">
        <v>174</v>
      </c>
      <c r="D69" s="107"/>
      <c r="E69" s="108"/>
      <c r="F69" s="107"/>
      <c r="G69" s="107"/>
    </row>
    <row r="70" spans="2:7" s="7" customFormat="1" ht="15.75" customHeight="1" x14ac:dyDescent="0.25">
      <c r="B70" s="96"/>
      <c r="C70" s="117" t="s">
        <v>176</v>
      </c>
      <c r="D70" s="60">
        <v>6.74</v>
      </c>
      <c r="E70" s="94" t="s">
        <v>11</v>
      </c>
      <c r="F70" s="60">
        <v>0</v>
      </c>
      <c r="G70" s="60">
        <f t="shared" ref="G70" si="20">D70*F70</f>
        <v>0</v>
      </c>
    </row>
    <row r="71" spans="2:7" s="7" customFormat="1" ht="15.75" customHeight="1" x14ac:dyDescent="0.25">
      <c r="B71" s="96"/>
      <c r="C71" s="117"/>
      <c r="D71" s="60"/>
      <c r="E71" s="94"/>
      <c r="F71" s="60"/>
      <c r="G71" s="60"/>
    </row>
    <row r="72" spans="2:7" s="1" customFormat="1" ht="242.25" customHeight="1" x14ac:dyDescent="0.25">
      <c r="B72" s="18" t="s">
        <v>178</v>
      </c>
      <c r="C72" s="54" t="s">
        <v>179</v>
      </c>
      <c r="D72" s="107"/>
      <c r="E72" s="108"/>
      <c r="F72" s="107"/>
      <c r="G72" s="107"/>
    </row>
    <row r="73" spans="2:7" s="7" customFormat="1" ht="15.75" customHeight="1" x14ac:dyDescent="0.25">
      <c r="B73" s="96"/>
      <c r="C73" s="117" t="s">
        <v>181</v>
      </c>
      <c r="D73" s="60">
        <v>6.12</v>
      </c>
      <c r="E73" s="94" t="s">
        <v>11</v>
      </c>
      <c r="F73" s="60">
        <v>0</v>
      </c>
      <c r="G73" s="60">
        <f t="shared" ref="G73" si="21">D73*F73</f>
        <v>0</v>
      </c>
    </row>
    <row r="74" spans="2:7" s="7" customFormat="1" ht="15.75" customHeight="1" x14ac:dyDescent="0.25">
      <c r="B74" s="96"/>
      <c r="C74" s="117"/>
      <c r="D74" s="60"/>
      <c r="E74" s="94"/>
      <c r="F74" s="60"/>
      <c r="G74" s="60"/>
    </row>
    <row r="75" spans="2:7" s="1" customFormat="1" ht="242.25" customHeight="1" x14ac:dyDescent="0.25">
      <c r="B75" s="18" t="s">
        <v>182</v>
      </c>
      <c r="C75" s="54" t="s">
        <v>179</v>
      </c>
      <c r="D75" s="107"/>
      <c r="E75" s="108"/>
      <c r="F75" s="107"/>
      <c r="G75" s="107"/>
    </row>
    <row r="76" spans="2:7" s="7" customFormat="1" ht="15.75" customHeight="1" x14ac:dyDescent="0.25">
      <c r="B76" s="96"/>
      <c r="C76" s="117" t="s">
        <v>181</v>
      </c>
      <c r="D76" s="60">
        <v>6.12</v>
      </c>
      <c r="E76" s="94" t="s">
        <v>11</v>
      </c>
      <c r="F76" s="60">
        <v>0</v>
      </c>
      <c r="G76" s="60">
        <f t="shared" ref="G76" si="22">D76*F76</f>
        <v>0</v>
      </c>
    </row>
    <row r="77" spans="2:7" s="7" customFormat="1" ht="15.75" customHeight="1" x14ac:dyDescent="0.25">
      <c r="B77" s="96"/>
      <c r="C77" s="117"/>
      <c r="D77" s="60"/>
      <c r="E77" s="94"/>
      <c r="F77" s="60"/>
      <c r="G77" s="60"/>
    </row>
    <row r="78" spans="2:7" s="1" customFormat="1" ht="242.25" customHeight="1" x14ac:dyDescent="0.25">
      <c r="B78" s="18" t="s">
        <v>183</v>
      </c>
      <c r="C78" s="54" t="s">
        <v>184</v>
      </c>
      <c r="D78" s="107"/>
      <c r="E78" s="108"/>
      <c r="F78" s="107"/>
      <c r="G78" s="107"/>
    </row>
    <row r="79" spans="2:7" s="7" customFormat="1" ht="15.75" customHeight="1" x14ac:dyDescent="0.25">
      <c r="B79" s="96"/>
      <c r="C79" s="117" t="s">
        <v>185</v>
      </c>
      <c r="D79" s="60">
        <v>42.2</v>
      </c>
      <c r="E79" s="94" t="s">
        <v>11</v>
      </c>
      <c r="F79" s="60">
        <v>0</v>
      </c>
      <c r="G79" s="60">
        <f t="shared" ref="G79" si="23">D79*F79</f>
        <v>0</v>
      </c>
    </row>
    <row r="80" spans="2:7" s="7" customFormat="1" ht="15.75" customHeight="1" x14ac:dyDescent="0.25">
      <c r="B80" s="96"/>
      <c r="C80" s="117"/>
      <c r="D80" s="60"/>
      <c r="E80" s="94"/>
      <c r="F80" s="60"/>
      <c r="G80" s="60"/>
    </row>
    <row r="81" spans="2:7" s="1" customFormat="1" ht="242.25" customHeight="1" x14ac:dyDescent="0.25">
      <c r="B81" s="18" t="s">
        <v>186</v>
      </c>
      <c r="C81" s="54" t="s">
        <v>184</v>
      </c>
      <c r="D81" s="107"/>
      <c r="E81" s="108"/>
      <c r="F81" s="107"/>
      <c r="G81" s="107"/>
    </row>
    <row r="82" spans="2:7" s="7" customFormat="1" ht="15.75" customHeight="1" x14ac:dyDescent="0.25">
      <c r="B82" s="96"/>
      <c r="C82" s="117" t="s">
        <v>185</v>
      </c>
      <c r="D82" s="60">
        <v>42.2</v>
      </c>
      <c r="E82" s="94" t="s">
        <v>11</v>
      </c>
      <c r="F82" s="60">
        <v>0</v>
      </c>
      <c r="G82" s="60">
        <f t="shared" ref="G82" si="24">D82*F82</f>
        <v>0</v>
      </c>
    </row>
    <row r="83" spans="2:7" s="1" customFormat="1" ht="16.5" customHeight="1" x14ac:dyDescent="0.25">
      <c r="B83" s="19"/>
      <c r="C83" s="109"/>
      <c r="D83" s="40"/>
      <c r="E83" s="110"/>
      <c r="F83" s="40"/>
      <c r="G83" s="40"/>
    </row>
    <row r="84" spans="2:7" s="1" customFormat="1" ht="58.5" customHeight="1" thickBot="1" x14ac:dyDescent="0.3">
      <c r="B84" s="18" t="s">
        <v>187</v>
      </c>
      <c r="C84" s="54" t="s">
        <v>188</v>
      </c>
      <c r="D84" s="175" t="s">
        <v>2</v>
      </c>
      <c r="E84" s="176"/>
      <c r="F84" s="177"/>
      <c r="G84" s="107">
        <f>SUM(G27:G83)*0.03</f>
        <v>0</v>
      </c>
    </row>
    <row r="85" spans="2:7" s="1" customFormat="1" ht="20.100000000000001" customHeight="1" thickBot="1" x14ac:dyDescent="0.3">
      <c r="B85" s="133" t="s">
        <v>93</v>
      </c>
      <c r="C85" s="135"/>
      <c r="D85" s="144">
        <f>SUM(G27:G84)</f>
        <v>0</v>
      </c>
      <c r="E85" s="145"/>
      <c r="F85" s="145"/>
      <c r="G85" s="146"/>
    </row>
    <row r="86" spans="2:7" s="14" customFormat="1" ht="16.5" customHeight="1" thickBot="1" x14ac:dyDescent="0.25">
      <c r="B86" s="15"/>
      <c r="C86" s="32"/>
      <c r="D86" s="41"/>
      <c r="E86" s="111"/>
      <c r="F86" s="41"/>
      <c r="G86" s="41"/>
    </row>
    <row r="87" spans="2:7" s="14" customFormat="1" ht="20.100000000000001" customHeight="1" thickBot="1" x14ac:dyDescent="0.3">
      <c r="B87" s="133" t="s">
        <v>94</v>
      </c>
      <c r="C87" s="134"/>
      <c r="D87" s="134"/>
      <c r="E87" s="134"/>
      <c r="F87" s="134"/>
      <c r="G87" s="135"/>
    </row>
    <row r="88" spans="2:7" ht="20.100000000000001" customHeight="1" x14ac:dyDescent="0.25">
      <c r="B88" s="178" t="s">
        <v>89</v>
      </c>
      <c r="C88" s="178"/>
      <c r="D88" s="179">
        <f>D24</f>
        <v>0</v>
      </c>
      <c r="E88" s="179"/>
      <c r="F88" s="179"/>
      <c r="G88" s="179"/>
    </row>
    <row r="89" spans="2:7" ht="20.100000000000001" customHeight="1" thickBot="1" x14ac:dyDescent="0.3">
      <c r="B89" s="180" t="s">
        <v>92</v>
      </c>
      <c r="C89" s="180"/>
      <c r="D89" s="181">
        <f>D85</f>
        <v>0</v>
      </c>
      <c r="E89" s="181"/>
      <c r="F89" s="181"/>
      <c r="G89" s="181"/>
    </row>
    <row r="90" spans="2:7" ht="20.100000000000001" customHeight="1" thickBot="1" x14ac:dyDescent="0.3">
      <c r="B90" s="112"/>
      <c r="C90" s="113"/>
      <c r="D90" s="144">
        <f>SUM(D88:G89)</f>
        <v>0</v>
      </c>
      <c r="E90" s="145"/>
      <c r="F90" s="145"/>
      <c r="G90" s="146"/>
    </row>
    <row r="91" spans="2:7" x14ac:dyDescent="0.25">
      <c r="B91" s="7"/>
      <c r="C91" s="84"/>
      <c r="D91" s="38"/>
      <c r="E91" s="11"/>
      <c r="F91" s="38"/>
      <c r="G91" s="48"/>
    </row>
    <row r="92" spans="2:7" x14ac:dyDescent="0.25">
      <c r="B92" s="13" t="s">
        <v>22</v>
      </c>
      <c r="C92" s="114"/>
      <c r="D92" s="46"/>
      <c r="E92" s="115"/>
      <c r="F92" s="46"/>
      <c r="G92" s="49"/>
    </row>
    <row r="93" spans="2:7" x14ac:dyDescent="0.25">
      <c r="B93" s="16" t="s">
        <v>25</v>
      </c>
      <c r="C93" s="114"/>
      <c r="D93" s="128">
        <f>G84</f>
        <v>0</v>
      </c>
      <c r="E93" s="128"/>
      <c r="F93" s="128"/>
      <c r="G93" s="128"/>
    </row>
    <row r="94" spans="2:7" ht="26.25" customHeight="1" x14ac:dyDescent="0.25">
      <c r="B94" s="125" t="s">
        <v>32</v>
      </c>
      <c r="C94" s="174"/>
      <c r="D94" s="89"/>
      <c r="E94" s="116"/>
      <c r="F94" s="89"/>
      <c r="G94" s="89"/>
    </row>
    <row r="95" spans="2:7" x14ac:dyDescent="0.25">
      <c r="B95" s="1"/>
      <c r="C95" s="27"/>
      <c r="D95" s="38"/>
      <c r="E95" s="11"/>
      <c r="F95" s="38"/>
      <c r="G95" s="38"/>
    </row>
    <row r="96" spans="2:7" x14ac:dyDescent="0.25">
      <c r="B96" s="1"/>
      <c r="C96" s="27"/>
      <c r="D96" s="38"/>
      <c r="E96" s="11"/>
      <c r="F96" s="38"/>
      <c r="G96" s="38"/>
    </row>
    <row r="97" spans="2:7" x14ac:dyDescent="0.25">
      <c r="B97" s="1"/>
      <c r="C97" s="84"/>
      <c r="D97" s="38"/>
      <c r="E97" s="11"/>
      <c r="F97" s="38"/>
      <c r="G97" s="38"/>
    </row>
    <row r="98" spans="2:7" x14ac:dyDescent="0.25">
      <c r="B98" s="1"/>
      <c r="C98" s="84"/>
      <c r="D98" s="38"/>
      <c r="E98" s="11"/>
      <c r="F98" s="38"/>
      <c r="G98" s="38"/>
    </row>
    <row r="99" spans="2:7" x14ac:dyDescent="0.25">
      <c r="B99" s="1"/>
      <c r="C99" s="84"/>
      <c r="D99" s="38"/>
      <c r="E99" s="11"/>
      <c r="F99" s="38"/>
      <c r="G99" s="38"/>
    </row>
    <row r="100" spans="2:7" x14ac:dyDescent="0.25">
      <c r="B100" s="1"/>
      <c r="C100" s="27"/>
      <c r="D100" s="38"/>
      <c r="E100" s="11"/>
      <c r="F100" s="38"/>
      <c r="G100" s="38"/>
    </row>
    <row r="101" spans="2:7" x14ac:dyDescent="0.25">
      <c r="B101" s="1"/>
      <c r="C101" s="27"/>
      <c r="D101" s="38"/>
      <c r="E101" s="11"/>
      <c r="F101" s="38"/>
      <c r="G101" s="38"/>
    </row>
    <row r="102" spans="2:7" x14ac:dyDescent="0.25">
      <c r="B102" s="1"/>
      <c r="C102" s="27"/>
      <c r="D102" s="38"/>
      <c r="E102" s="11"/>
      <c r="F102" s="38"/>
      <c r="G102" s="38"/>
    </row>
    <row r="103" spans="2:7" x14ac:dyDescent="0.25">
      <c r="B103" s="1"/>
      <c r="C103" s="27"/>
      <c r="D103" s="38"/>
      <c r="E103" s="11"/>
      <c r="F103" s="38"/>
      <c r="G103" s="38"/>
    </row>
    <row r="104" spans="2:7" x14ac:dyDescent="0.25">
      <c r="B104" s="1"/>
      <c r="C104" s="27"/>
      <c r="D104" s="38"/>
      <c r="E104" s="11"/>
      <c r="F104" s="38"/>
      <c r="G104" s="38"/>
    </row>
    <row r="105" spans="2:7" x14ac:dyDescent="0.25">
      <c r="B105" s="1"/>
      <c r="C105" s="27"/>
      <c r="D105" s="38"/>
      <c r="E105" s="11"/>
      <c r="F105" s="38"/>
      <c r="G105" s="38"/>
    </row>
    <row r="106" spans="2:7" x14ac:dyDescent="0.25">
      <c r="B106" s="1"/>
      <c r="C106" s="27"/>
      <c r="D106" s="38"/>
      <c r="E106" s="11"/>
      <c r="F106" s="38"/>
      <c r="G106" s="38"/>
    </row>
    <row r="107" spans="2:7" x14ac:dyDescent="0.25">
      <c r="B107" s="1"/>
      <c r="C107" s="27"/>
      <c r="D107" s="38"/>
      <c r="E107" s="11"/>
      <c r="F107" s="38"/>
      <c r="G107" s="38"/>
    </row>
    <row r="108" spans="2:7" x14ac:dyDescent="0.25">
      <c r="B108" s="1"/>
      <c r="C108" s="27"/>
      <c r="D108" s="38"/>
      <c r="E108" s="11"/>
      <c r="F108" s="38"/>
      <c r="G108" s="38"/>
    </row>
    <row r="109" spans="2:7" x14ac:dyDescent="0.25">
      <c r="B109" s="1"/>
      <c r="C109" s="27"/>
      <c r="D109" s="38"/>
      <c r="E109" s="11"/>
      <c r="F109" s="38"/>
      <c r="G109" s="38"/>
    </row>
    <row r="110" spans="2:7" x14ac:dyDescent="0.25">
      <c r="B110" s="1"/>
      <c r="C110" s="27"/>
      <c r="D110" s="38"/>
      <c r="E110" s="11"/>
      <c r="F110" s="38"/>
      <c r="G110" s="38"/>
    </row>
    <row r="111" spans="2:7" x14ac:dyDescent="0.25">
      <c r="B111" s="1"/>
      <c r="C111" s="27"/>
      <c r="D111" s="38"/>
      <c r="E111" s="11"/>
      <c r="F111" s="38"/>
      <c r="G111" s="38"/>
    </row>
    <row r="112" spans="2:7" x14ac:dyDescent="0.25">
      <c r="B112" s="1"/>
      <c r="C112" s="27"/>
      <c r="D112" s="38"/>
      <c r="E112" s="11"/>
      <c r="F112" s="38"/>
      <c r="G112" s="38"/>
    </row>
    <row r="113" spans="2:7" x14ac:dyDescent="0.25">
      <c r="B113" s="1"/>
      <c r="C113" s="27"/>
      <c r="D113" s="38"/>
      <c r="E113" s="11"/>
      <c r="F113" s="38"/>
      <c r="G113" s="38"/>
    </row>
    <row r="114" spans="2:7" x14ac:dyDescent="0.25">
      <c r="B114" s="1"/>
      <c r="C114" s="27"/>
      <c r="D114" s="38"/>
      <c r="E114" s="11"/>
      <c r="F114" s="38"/>
      <c r="G114" s="38"/>
    </row>
    <row r="115" spans="2:7" x14ac:dyDescent="0.25">
      <c r="B115" s="1"/>
      <c r="C115" s="27"/>
      <c r="D115" s="38"/>
      <c r="E115" s="11"/>
      <c r="F115" s="38"/>
      <c r="G115" s="38"/>
    </row>
    <row r="116" spans="2:7" x14ac:dyDescent="0.25">
      <c r="B116" s="1"/>
      <c r="C116" s="27"/>
      <c r="D116" s="38"/>
      <c r="E116" s="11"/>
      <c r="F116" s="38"/>
      <c r="G116" s="38"/>
    </row>
    <row r="117" spans="2:7" x14ac:dyDescent="0.25">
      <c r="B117" s="1"/>
      <c r="C117" s="27"/>
      <c r="D117" s="38"/>
      <c r="E117" s="11"/>
      <c r="F117" s="38"/>
      <c r="G117" s="38"/>
    </row>
    <row r="118" spans="2:7" x14ac:dyDescent="0.25">
      <c r="B118" s="1"/>
      <c r="C118" s="27"/>
      <c r="D118" s="38"/>
      <c r="E118" s="11"/>
      <c r="F118" s="38"/>
      <c r="G118" s="38"/>
    </row>
    <row r="119" spans="2:7" x14ac:dyDescent="0.25">
      <c r="B119" s="1"/>
      <c r="C119" s="27"/>
      <c r="D119" s="38"/>
      <c r="E119" s="11"/>
      <c r="F119" s="38"/>
      <c r="G119" s="38"/>
    </row>
    <row r="120" spans="2:7" x14ac:dyDescent="0.25">
      <c r="B120" s="1"/>
      <c r="C120" s="27"/>
      <c r="D120" s="38"/>
      <c r="E120" s="11"/>
      <c r="F120" s="38"/>
      <c r="G120" s="38"/>
    </row>
    <row r="121" spans="2:7" x14ac:dyDescent="0.25">
      <c r="B121" s="1"/>
      <c r="C121" s="27"/>
      <c r="D121" s="38"/>
      <c r="E121" s="11"/>
      <c r="F121" s="38"/>
      <c r="G121" s="38"/>
    </row>
    <row r="122" spans="2:7" x14ac:dyDescent="0.25">
      <c r="B122" s="1"/>
      <c r="C122" s="27"/>
      <c r="D122" s="38"/>
      <c r="E122" s="11"/>
      <c r="F122" s="38"/>
      <c r="G122" s="38"/>
    </row>
    <row r="123" spans="2:7" x14ac:dyDescent="0.25">
      <c r="B123" s="1"/>
      <c r="C123" s="27"/>
      <c r="D123" s="38"/>
      <c r="E123" s="11"/>
      <c r="F123" s="38"/>
      <c r="G123" s="38"/>
    </row>
    <row r="124" spans="2:7" x14ac:dyDescent="0.25">
      <c r="B124" s="1"/>
      <c r="C124" s="27"/>
      <c r="D124" s="38"/>
      <c r="E124" s="11"/>
      <c r="F124" s="38"/>
      <c r="G124" s="38"/>
    </row>
    <row r="125" spans="2:7" x14ac:dyDescent="0.25">
      <c r="B125" s="1"/>
      <c r="C125" s="27"/>
      <c r="D125" s="38"/>
      <c r="E125" s="11"/>
      <c r="F125" s="38"/>
      <c r="G125" s="38"/>
    </row>
    <row r="126" spans="2:7" x14ac:dyDescent="0.25">
      <c r="B126" s="1"/>
      <c r="C126" s="27"/>
      <c r="D126" s="38"/>
      <c r="E126" s="11"/>
      <c r="F126" s="38"/>
      <c r="G126" s="38"/>
    </row>
    <row r="127" spans="2:7" x14ac:dyDescent="0.25">
      <c r="B127" s="1"/>
      <c r="C127" s="27"/>
      <c r="D127" s="38"/>
      <c r="E127" s="11"/>
      <c r="F127" s="38"/>
      <c r="G127" s="38"/>
    </row>
    <row r="128" spans="2:7" x14ac:dyDescent="0.25">
      <c r="B128" s="1"/>
      <c r="C128" s="27"/>
      <c r="D128" s="38"/>
      <c r="E128" s="11"/>
      <c r="F128" s="38"/>
      <c r="G128" s="38"/>
    </row>
    <row r="129" spans="2:7" x14ac:dyDescent="0.25">
      <c r="B129" s="1"/>
      <c r="C129" s="27"/>
      <c r="D129" s="38"/>
      <c r="E129" s="11"/>
      <c r="F129" s="38"/>
      <c r="G129" s="38"/>
    </row>
    <row r="130" spans="2:7" x14ac:dyDescent="0.25">
      <c r="B130" s="1"/>
      <c r="C130" s="27"/>
      <c r="D130" s="38"/>
      <c r="E130" s="11"/>
      <c r="F130" s="38"/>
      <c r="G130" s="38"/>
    </row>
    <row r="131" spans="2:7" x14ac:dyDescent="0.25">
      <c r="B131" s="1"/>
      <c r="C131" s="27"/>
      <c r="D131" s="38"/>
      <c r="E131" s="11"/>
      <c r="F131" s="38"/>
      <c r="G131" s="38"/>
    </row>
    <row r="132" spans="2:7" x14ac:dyDescent="0.25">
      <c r="B132" s="1"/>
      <c r="C132" s="27"/>
      <c r="D132" s="38"/>
      <c r="E132" s="11"/>
      <c r="F132" s="38"/>
      <c r="G132" s="38"/>
    </row>
    <row r="133" spans="2:7" x14ac:dyDescent="0.25">
      <c r="B133" s="1"/>
      <c r="C133" s="27"/>
      <c r="D133" s="38"/>
      <c r="E133" s="11"/>
      <c r="F133" s="38"/>
      <c r="G133" s="38"/>
    </row>
    <row r="134" spans="2:7" x14ac:dyDescent="0.25">
      <c r="B134" s="1"/>
      <c r="C134" s="27"/>
      <c r="D134" s="38"/>
      <c r="E134" s="11"/>
      <c r="F134" s="38"/>
      <c r="G134" s="38"/>
    </row>
    <row r="135" spans="2:7" x14ac:dyDescent="0.25">
      <c r="B135" s="1"/>
      <c r="C135" s="27"/>
      <c r="D135" s="38"/>
      <c r="E135" s="11"/>
      <c r="F135" s="38"/>
      <c r="G135" s="38"/>
    </row>
    <row r="136" spans="2:7" x14ac:dyDescent="0.25">
      <c r="B136" s="1"/>
      <c r="C136" s="27"/>
      <c r="D136" s="38"/>
      <c r="E136" s="11"/>
      <c r="F136" s="38"/>
      <c r="G136" s="38"/>
    </row>
    <row r="137" spans="2:7" x14ac:dyDescent="0.25">
      <c r="B137" s="1"/>
      <c r="C137" s="27"/>
      <c r="D137" s="38"/>
      <c r="E137" s="11"/>
      <c r="F137" s="38"/>
      <c r="G137" s="38"/>
    </row>
    <row r="138" spans="2:7" x14ac:dyDescent="0.25">
      <c r="B138" s="1"/>
      <c r="C138" s="27"/>
      <c r="D138" s="38"/>
      <c r="E138" s="11"/>
      <c r="F138" s="38"/>
      <c r="G138" s="38"/>
    </row>
    <row r="139" spans="2:7" x14ac:dyDescent="0.25">
      <c r="B139" s="1"/>
      <c r="C139" s="27"/>
      <c r="D139" s="38"/>
      <c r="E139" s="11"/>
      <c r="F139" s="38"/>
      <c r="G139" s="38"/>
    </row>
    <row r="140" spans="2:7" x14ac:dyDescent="0.25">
      <c r="B140" s="1"/>
      <c r="C140" s="27"/>
      <c r="D140" s="38"/>
      <c r="E140" s="11"/>
      <c r="F140" s="38"/>
      <c r="G140" s="38"/>
    </row>
    <row r="141" spans="2:7" x14ac:dyDescent="0.25">
      <c r="B141" s="1"/>
      <c r="C141" s="27"/>
      <c r="D141" s="38"/>
      <c r="E141" s="11"/>
      <c r="F141" s="38"/>
      <c r="G141" s="38"/>
    </row>
    <row r="142" spans="2:7" x14ac:dyDescent="0.25">
      <c r="B142" s="1"/>
      <c r="C142" s="27"/>
      <c r="D142" s="38"/>
      <c r="E142" s="11"/>
      <c r="F142" s="38"/>
      <c r="G142" s="38"/>
    </row>
    <row r="143" spans="2:7" x14ac:dyDescent="0.25">
      <c r="B143" s="1"/>
      <c r="C143" s="27"/>
      <c r="D143" s="38"/>
      <c r="E143" s="11"/>
      <c r="F143" s="38"/>
      <c r="G143" s="38"/>
    </row>
    <row r="144" spans="2:7" x14ac:dyDescent="0.25">
      <c r="B144" s="1"/>
      <c r="C144" s="27"/>
      <c r="D144" s="38"/>
      <c r="E144" s="11"/>
      <c r="F144" s="38"/>
      <c r="G144" s="38"/>
    </row>
    <row r="145" spans="2:7" x14ac:dyDescent="0.25">
      <c r="B145" s="1"/>
      <c r="C145" s="27"/>
      <c r="D145" s="38"/>
      <c r="E145" s="11"/>
      <c r="F145" s="38"/>
      <c r="G145" s="38"/>
    </row>
    <row r="146" spans="2:7" x14ac:dyDescent="0.25">
      <c r="B146" s="1"/>
      <c r="C146" s="27"/>
      <c r="D146" s="38"/>
      <c r="E146" s="11"/>
      <c r="F146" s="38"/>
      <c r="G146" s="38"/>
    </row>
    <row r="147" spans="2:7" x14ac:dyDescent="0.25">
      <c r="B147" s="1"/>
      <c r="C147" s="27"/>
      <c r="D147" s="38"/>
      <c r="E147" s="11"/>
      <c r="F147" s="38"/>
      <c r="G147" s="38"/>
    </row>
    <row r="148" spans="2:7" x14ac:dyDescent="0.25">
      <c r="B148" s="1"/>
      <c r="C148" s="27"/>
      <c r="D148" s="38"/>
      <c r="E148" s="11"/>
      <c r="F148" s="38"/>
      <c r="G148" s="38"/>
    </row>
    <row r="149" spans="2:7" x14ac:dyDescent="0.25">
      <c r="B149" s="1"/>
      <c r="C149" s="27"/>
      <c r="D149" s="38"/>
      <c r="E149" s="11"/>
      <c r="F149" s="38"/>
      <c r="G149" s="38"/>
    </row>
    <row r="150" spans="2:7" x14ac:dyDescent="0.25">
      <c r="B150" s="1"/>
      <c r="C150" s="27"/>
      <c r="D150" s="38"/>
      <c r="E150" s="11"/>
      <c r="F150" s="38"/>
      <c r="G150" s="38"/>
    </row>
    <row r="151" spans="2:7" x14ac:dyDescent="0.25">
      <c r="B151" s="1"/>
      <c r="C151" s="27"/>
      <c r="D151" s="38"/>
      <c r="E151" s="11"/>
      <c r="F151" s="38"/>
      <c r="G151" s="38"/>
    </row>
    <row r="152" spans="2:7" x14ac:dyDescent="0.25">
      <c r="B152" s="1"/>
      <c r="C152" s="27"/>
      <c r="D152" s="38"/>
      <c r="E152" s="11"/>
      <c r="F152" s="38"/>
      <c r="G152" s="38"/>
    </row>
    <row r="153" spans="2:7" x14ac:dyDescent="0.25">
      <c r="B153" s="1"/>
      <c r="C153" s="27"/>
      <c r="D153" s="38"/>
      <c r="E153" s="11"/>
      <c r="F153" s="38"/>
      <c r="G153" s="38"/>
    </row>
    <row r="154" spans="2:7" x14ac:dyDescent="0.25">
      <c r="B154" s="1"/>
      <c r="C154" s="27"/>
      <c r="D154" s="38"/>
      <c r="E154" s="11"/>
      <c r="F154" s="38"/>
      <c r="G154" s="38"/>
    </row>
    <row r="155" spans="2:7" x14ac:dyDescent="0.25">
      <c r="B155" s="1"/>
      <c r="C155" s="27"/>
      <c r="D155" s="38"/>
      <c r="E155" s="11"/>
      <c r="F155" s="38"/>
      <c r="G155" s="38"/>
    </row>
    <row r="156" spans="2:7" x14ac:dyDescent="0.25">
      <c r="B156" s="1"/>
      <c r="C156" s="27"/>
      <c r="D156" s="38"/>
      <c r="E156" s="11"/>
      <c r="F156" s="38"/>
      <c r="G156" s="38"/>
    </row>
    <row r="157" spans="2:7" x14ac:dyDescent="0.25">
      <c r="B157" s="1"/>
      <c r="C157" s="27"/>
      <c r="D157" s="38"/>
      <c r="E157" s="11"/>
      <c r="F157" s="38"/>
      <c r="G157" s="38"/>
    </row>
    <row r="158" spans="2:7" x14ac:dyDescent="0.25">
      <c r="B158" s="1"/>
      <c r="C158" s="27"/>
      <c r="D158" s="38"/>
      <c r="E158" s="11"/>
      <c r="F158" s="38"/>
      <c r="G158" s="38"/>
    </row>
    <row r="159" spans="2:7" x14ac:dyDescent="0.25">
      <c r="C159" s="27"/>
      <c r="D159" s="38"/>
      <c r="E159" s="11"/>
      <c r="F159" s="38"/>
      <c r="G159" s="38"/>
    </row>
    <row r="160" spans="2:7" x14ac:dyDescent="0.25">
      <c r="C160" s="27"/>
      <c r="D160" s="38"/>
      <c r="E160" s="11"/>
      <c r="F160" s="38"/>
      <c r="G160" s="38"/>
    </row>
    <row r="161" spans="3:7" x14ac:dyDescent="0.25">
      <c r="C161" s="27"/>
      <c r="D161" s="38"/>
      <c r="E161" s="11"/>
      <c r="F161" s="38"/>
      <c r="G161" s="38"/>
    </row>
    <row r="162" spans="3:7" x14ac:dyDescent="0.25">
      <c r="C162" s="27"/>
      <c r="D162" s="38"/>
      <c r="E162" s="11"/>
      <c r="F162" s="38"/>
      <c r="G162" s="38"/>
    </row>
    <row r="163" spans="3:7" x14ac:dyDescent="0.25">
      <c r="C163" s="27"/>
      <c r="D163" s="38"/>
      <c r="E163" s="11"/>
      <c r="F163" s="38"/>
      <c r="G163" s="38"/>
    </row>
    <row r="164" spans="3:7" x14ac:dyDescent="0.25">
      <c r="C164" s="27"/>
      <c r="D164" s="38"/>
      <c r="E164" s="11"/>
      <c r="F164" s="38"/>
      <c r="G164" s="38"/>
    </row>
    <row r="165" spans="3:7" x14ac:dyDescent="0.25">
      <c r="C165" s="27"/>
      <c r="D165" s="38"/>
      <c r="E165" s="11"/>
      <c r="F165" s="38"/>
      <c r="G165" s="38"/>
    </row>
    <row r="166" spans="3:7" x14ac:dyDescent="0.25">
      <c r="C166" s="27"/>
    </row>
    <row r="167" spans="3:7" x14ac:dyDescent="0.25">
      <c r="C167" s="27"/>
    </row>
  </sheetData>
  <mergeCells count="16">
    <mergeCell ref="D90:G90"/>
    <mergeCell ref="D93:G93"/>
    <mergeCell ref="B94:C94"/>
    <mergeCell ref="D84:F84"/>
    <mergeCell ref="B85:C85"/>
    <mergeCell ref="D85:G85"/>
    <mergeCell ref="B87:G87"/>
    <mergeCell ref="B88:C88"/>
    <mergeCell ref="D88:G88"/>
    <mergeCell ref="B89:C89"/>
    <mergeCell ref="D89:G89"/>
    <mergeCell ref="B1:C2"/>
    <mergeCell ref="B3:G3"/>
    <mergeCell ref="B24:C24"/>
    <mergeCell ref="D24:G24"/>
    <mergeCell ref="B26:G26"/>
  </mergeCells>
  <pageMargins left="1.3779527559055118" right="0.59055118110236227" top="0.98425196850393704" bottom="0.78740157480314965" header="0.23622047244094491" footer="0.23622047244094491"/>
  <pageSetup paperSize="9" scale="97" fitToHeight="0" orientation="portrait" verticalDpi="4294967292" r:id="rId1"/>
  <headerFooter>
    <oddHeader>&amp;L&amp;"Calibri,Regular"&amp;18TROŠKOVNIK&amp;CRADNA VERZIJA&amp;R&amp;"-,Regular"&amp;9
Trg Matice hrrvatske 4 i 5, 44250 Petrinja
Zagreb, srpanj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0"/>
  <sheetViews>
    <sheetView showRuler="0" view="pageBreakPreview" zoomScale="115" zoomScaleNormal="100" zoomScaleSheetLayoutView="115" zoomScalePageLayoutView="125" workbookViewId="0">
      <selection activeCell="B6" sqref="B6:G6"/>
    </sheetView>
  </sheetViews>
  <sheetFormatPr defaultColWidth="11.42578125" defaultRowHeight="15.75" x14ac:dyDescent="0.25"/>
  <cols>
    <col min="1" max="2" width="5.7109375" style="2" customWidth="1"/>
    <col min="3" max="3" width="45.7109375" style="2" customWidth="1"/>
    <col min="4" max="4" width="8.7109375" style="10" customWidth="1"/>
    <col min="5" max="5" width="6.7109375" style="12" customWidth="1"/>
    <col min="6" max="6" width="8.7109375" style="8" customWidth="1"/>
    <col min="7" max="7" width="9.7109375" style="8" customWidth="1"/>
    <col min="8" max="16384" width="11.42578125" style="2"/>
  </cols>
  <sheetData>
    <row r="1" spans="2:7" s="8" customFormat="1" ht="30" customHeight="1" thickBot="1" x14ac:dyDescent="0.3">
      <c r="B1" s="186" t="s">
        <v>24</v>
      </c>
      <c r="C1" s="187"/>
      <c r="D1" s="187"/>
      <c r="E1" s="187"/>
      <c r="F1" s="187"/>
      <c r="G1" s="188"/>
    </row>
    <row r="2" spans="2:7" s="8" customFormat="1" ht="30" customHeight="1" x14ac:dyDescent="0.25">
      <c r="B2" s="199" t="s">
        <v>9</v>
      </c>
      <c r="C2" s="200"/>
      <c r="D2" s="193">
        <f>Procelja!D105</f>
        <v>0</v>
      </c>
      <c r="E2" s="194"/>
      <c r="F2" s="194"/>
      <c r="G2" s="195"/>
    </row>
    <row r="3" spans="2:7" s="8" customFormat="1" ht="30" customHeight="1" x14ac:dyDescent="0.25">
      <c r="B3" s="204" t="s">
        <v>63</v>
      </c>
      <c r="C3" s="205"/>
      <c r="D3" s="201">
        <f>'Ravni krov'!D50:G50</f>
        <v>0</v>
      </c>
      <c r="E3" s="202"/>
      <c r="F3" s="202"/>
      <c r="G3" s="203"/>
    </row>
    <row r="4" spans="2:7" s="8" customFormat="1" ht="30" customHeight="1" x14ac:dyDescent="0.25">
      <c r="B4" s="204" t="s">
        <v>88</v>
      </c>
      <c r="C4" s="205"/>
      <c r="D4" s="201">
        <f>Stolarija!D90</f>
        <v>0</v>
      </c>
      <c r="E4" s="202"/>
      <c r="F4" s="202"/>
      <c r="G4" s="203"/>
    </row>
    <row r="5" spans="2:7" s="8" customFormat="1" ht="30" customHeight="1" x14ac:dyDescent="0.25">
      <c r="B5" s="189" t="s">
        <v>17</v>
      </c>
      <c r="C5" s="190"/>
      <c r="D5" s="183">
        <f>SUM(D2:G4)</f>
        <v>0</v>
      </c>
      <c r="E5" s="184"/>
      <c r="F5" s="184"/>
      <c r="G5" s="185"/>
    </row>
    <row r="6" spans="2:7" s="8" customFormat="1" ht="30" customHeight="1" x14ac:dyDescent="0.25">
      <c r="B6" s="189"/>
      <c r="C6" s="190"/>
      <c r="D6" s="183"/>
      <c r="E6" s="184"/>
      <c r="F6" s="184"/>
      <c r="G6" s="185"/>
    </row>
    <row r="7" spans="2:7" s="8" customFormat="1" ht="30" customHeight="1" thickBot="1" x14ac:dyDescent="0.3">
      <c r="B7" s="191" t="s">
        <v>17</v>
      </c>
      <c r="C7" s="192"/>
      <c r="D7" s="196">
        <f>SUM(D5:G6)</f>
        <v>0</v>
      </c>
      <c r="E7" s="197"/>
      <c r="F7" s="197"/>
      <c r="G7" s="198"/>
    </row>
    <row r="8" spans="2:7" s="8" customFormat="1" ht="30" customHeight="1" x14ac:dyDescent="0.25">
      <c r="B8" s="189" t="s">
        <v>19</v>
      </c>
      <c r="C8" s="190"/>
      <c r="D8" s="183">
        <f>D7*25/100</f>
        <v>0</v>
      </c>
      <c r="E8" s="184"/>
      <c r="F8" s="184"/>
      <c r="G8" s="185"/>
    </row>
    <row r="9" spans="2:7" s="8" customFormat="1" ht="30" customHeight="1" thickBot="1" x14ac:dyDescent="0.3">
      <c r="B9" s="191" t="s">
        <v>31</v>
      </c>
      <c r="C9" s="192"/>
      <c r="D9" s="196">
        <f>SUM(D7,D8)</f>
        <v>0</v>
      </c>
      <c r="E9" s="197"/>
      <c r="F9" s="197"/>
      <c r="G9" s="198"/>
    </row>
    <row r="10" spans="2:7" s="8" customFormat="1" ht="16.5" customHeight="1" x14ac:dyDescent="0.25">
      <c r="B10" s="206"/>
      <c r="C10" s="206"/>
      <c r="D10" s="207"/>
      <c r="E10" s="207"/>
      <c r="F10" s="207"/>
      <c r="G10" s="207"/>
    </row>
    <row r="11" spans="2:7" s="14" customFormat="1" ht="16.5" customHeight="1" x14ac:dyDescent="0.25">
      <c r="B11" s="13" t="s">
        <v>22</v>
      </c>
      <c r="D11" s="208"/>
      <c r="E11" s="208"/>
      <c r="F11" s="208"/>
      <c r="G11" s="208"/>
    </row>
    <row r="12" spans="2:7" s="14" customFormat="1" ht="16.5" customHeight="1" x14ac:dyDescent="0.25">
      <c r="B12" s="16" t="s">
        <v>23</v>
      </c>
      <c r="D12" s="128">
        <f>Procelja!D108+'Ravni krov'!D53:G53+Stolarija!D93</f>
        <v>0</v>
      </c>
      <c r="E12" s="128"/>
      <c r="F12" s="128"/>
      <c r="G12" s="128"/>
    </row>
    <row r="13" spans="2:7" s="14" customFormat="1" ht="28.5" customHeight="1" x14ac:dyDescent="0.25">
      <c r="B13" s="125" t="s">
        <v>32</v>
      </c>
      <c r="C13" s="174"/>
      <c r="D13" s="182"/>
      <c r="E13" s="182"/>
      <c r="F13" s="182"/>
      <c r="G13" s="182"/>
    </row>
    <row r="14" spans="2:7" x14ac:dyDescent="0.25">
      <c r="B14" s="1"/>
      <c r="D14" s="2"/>
      <c r="E14" s="2"/>
      <c r="F14" s="2"/>
      <c r="G14" s="2"/>
    </row>
    <row r="15" spans="2:7" x14ac:dyDescent="0.25">
      <c r="B15" s="1"/>
      <c r="D15" s="9"/>
      <c r="E15" s="11"/>
      <c r="F15" s="7"/>
      <c r="G15" s="7"/>
    </row>
    <row r="16" spans="2:7" x14ac:dyDescent="0.25">
      <c r="B16" s="1"/>
      <c r="C16" s="1"/>
      <c r="D16" s="9"/>
      <c r="E16" s="11"/>
      <c r="F16" s="7"/>
      <c r="G16" s="7"/>
    </row>
    <row r="17" spans="2:7" x14ac:dyDescent="0.25">
      <c r="B17" s="1"/>
      <c r="C17" s="1"/>
      <c r="D17" s="9"/>
      <c r="E17" s="11"/>
      <c r="F17" s="7"/>
      <c r="G17" s="7"/>
    </row>
    <row r="18" spans="2:7" x14ac:dyDescent="0.25">
      <c r="B18" s="1"/>
      <c r="C18" s="1"/>
      <c r="D18" s="9"/>
      <c r="E18" s="11"/>
      <c r="F18" s="7"/>
      <c r="G18" s="7"/>
    </row>
    <row r="19" spans="2:7" x14ac:dyDescent="0.25">
      <c r="B19" s="1"/>
      <c r="C19" s="1"/>
      <c r="D19" s="9"/>
      <c r="E19" s="11"/>
      <c r="F19" s="7"/>
      <c r="G19" s="7"/>
    </row>
    <row r="20" spans="2:7" x14ac:dyDescent="0.25">
      <c r="B20" s="1"/>
      <c r="C20" s="1"/>
      <c r="D20" s="9"/>
      <c r="E20" s="11"/>
      <c r="F20" s="7"/>
      <c r="G20" s="7"/>
    </row>
    <row r="21" spans="2:7" x14ac:dyDescent="0.25">
      <c r="B21" s="1"/>
      <c r="C21" s="1"/>
      <c r="D21" s="9"/>
      <c r="E21" s="11"/>
      <c r="F21" s="7"/>
      <c r="G21" s="7"/>
    </row>
    <row r="22" spans="2:7" x14ac:dyDescent="0.25">
      <c r="B22" s="1"/>
      <c r="C22" s="1"/>
      <c r="D22" s="9"/>
      <c r="E22" s="11"/>
      <c r="F22" s="7"/>
      <c r="G22" s="7"/>
    </row>
    <row r="23" spans="2:7" x14ac:dyDescent="0.25">
      <c r="B23" s="1"/>
      <c r="C23" s="1"/>
      <c r="D23" s="9"/>
      <c r="E23" s="11"/>
      <c r="F23" s="7"/>
      <c r="G23" s="7"/>
    </row>
    <row r="24" spans="2:7" x14ac:dyDescent="0.25">
      <c r="B24" s="1"/>
      <c r="C24" s="1"/>
      <c r="D24" s="9"/>
      <c r="E24" s="11"/>
      <c r="F24" s="7"/>
      <c r="G24" s="7"/>
    </row>
    <row r="25" spans="2:7" x14ac:dyDescent="0.25">
      <c r="B25" s="1"/>
      <c r="C25" s="1"/>
      <c r="D25" s="9"/>
      <c r="E25" s="11"/>
      <c r="F25" s="7"/>
      <c r="G25" s="7"/>
    </row>
    <row r="26" spans="2:7" x14ac:dyDescent="0.25">
      <c r="B26" s="1"/>
      <c r="C26" s="1"/>
      <c r="D26" s="9"/>
      <c r="E26" s="11"/>
      <c r="F26" s="7"/>
      <c r="G26" s="7"/>
    </row>
    <row r="27" spans="2:7" x14ac:dyDescent="0.25">
      <c r="B27" s="1"/>
      <c r="C27" s="1"/>
      <c r="D27" s="9"/>
      <c r="E27" s="11"/>
      <c r="F27" s="7"/>
      <c r="G27" s="7"/>
    </row>
    <row r="28" spans="2:7" x14ac:dyDescent="0.25">
      <c r="B28" s="1"/>
      <c r="C28" s="1"/>
      <c r="D28" s="9"/>
      <c r="E28" s="11"/>
      <c r="F28" s="7"/>
      <c r="G28" s="7"/>
    </row>
    <row r="29" spans="2:7" x14ac:dyDescent="0.25">
      <c r="B29" s="1"/>
      <c r="C29" s="1"/>
      <c r="D29" s="9"/>
      <c r="E29" s="11"/>
      <c r="F29" s="7"/>
      <c r="G29" s="7"/>
    </row>
    <row r="30" spans="2:7" x14ac:dyDescent="0.25">
      <c r="B30" s="1"/>
      <c r="C30" s="1"/>
      <c r="D30" s="9"/>
      <c r="E30" s="11"/>
      <c r="F30" s="7"/>
      <c r="G30" s="7"/>
    </row>
    <row r="31" spans="2:7" x14ac:dyDescent="0.25">
      <c r="B31" s="1"/>
      <c r="C31" s="1"/>
      <c r="D31" s="9"/>
      <c r="E31" s="11"/>
      <c r="F31" s="7"/>
      <c r="G31" s="7"/>
    </row>
    <row r="32" spans="2:7" x14ac:dyDescent="0.25">
      <c r="B32" s="1"/>
      <c r="C32" s="1"/>
      <c r="D32" s="9"/>
      <c r="E32" s="11"/>
      <c r="F32" s="7"/>
      <c r="G32" s="7"/>
    </row>
    <row r="33" spans="2:7" x14ac:dyDescent="0.25">
      <c r="B33" s="1"/>
      <c r="C33" s="1"/>
      <c r="D33" s="9"/>
      <c r="E33" s="11"/>
      <c r="F33" s="7"/>
      <c r="G33" s="7"/>
    </row>
    <row r="34" spans="2:7" x14ac:dyDescent="0.25">
      <c r="B34" s="1"/>
      <c r="C34" s="1"/>
      <c r="D34" s="9"/>
      <c r="E34" s="11"/>
      <c r="F34" s="7"/>
      <c r="G34" s="7"/>
    </row>
    <row r="35" spans="2:7" x14ac:dyDescent="0.25">
      <c r="B35" s="1"/>
      <c r="C35" s="1"/>
      <c r="D35" s="9"/>
      <c r="E35" s="11"/>
      <c r="F35" s="7"/>
      <c r="G35" s="7"/>
    </row>
    <row r="36" spans="2:7" x14ac:dyDescent="0.25">
      <c r="B36" s="1"/>
      <c r="C36" s="1"/>
      <c r="D36" s="9"/>
      <c r="E36" s="11"/>
      <c r="F36" s="7"/>
      <c r="G36" s="7"/>
    </row>
    <row r="37" spans="2:7" x14ac:dyDescent="0.25">
      <c r="B37" s="1"/>
      <c r="C37" s="1"/>
      <c r="D37" s="9"/>
      <c r="E37" s="11"/>
      <c r="F37" s="7"/>
      <c r="G37" s="7"/>
    </row>
    <row r="38" spans="2:7" x14ac:dyDescent="0.25">
      <c r="B38" s="1"/>
      <c r="C38" s="1"/>
      <c r="D38" s="9"/>
      <c r="E38" s="11"/>
      <c r="F38" s="7"/>
      <c r="G38" s="7"/>
    </row>
    <row r="39" spans="2:7" x14ac:dyDescent="0.25">
      <c r="B39" s="1"/>
      <c r="C39" s="1"/>
      <c r="D39" s="9"/>
      <c r="E39" s="11"/>
      <c r="F39" s="7"/>
      <c r="G39" s="7"/>
    </row>
    <row r="40" spans="2:7" x14ac:dyDescent="0.25">
      <c r="B40" s="1"/>
      <c r="C40" s="1"/>
      <c r="D40" s="9"/>
      <c r="E40" s="11"/>
      <c r="F40" s="7"/>
      <c r="G40" s="7"/>
    </row>
    <row r="41" spans="2:7" x14ac:dyDescent="0.25">
      <c r="B41" s="1"/>
      <c r="C41" s="1"/>
      <c r="D41" s="9"/>
      <c r="E41" s="11"/>
      <c r="F41" s="7"/>
      <c r="G41" s="7"/>
    </row>
    <row r="42" spans="2:7" x14ac:dyDescent="0.25">
      <c r="B42" s="1"/>
      <c r="C42" s="1"/>
      <c r="D42" s="9"/>
      <c r="E42" s="11"/>
      <c r="F42" s="7"/>
      <c r="G42" s="7"/>
    </row>
    <row r="43" spans="2:7" x14ac:dyDescent="0.25">
      <c r="B43" s="1"/>
      <c r="C43" s="1"/>
      <c r="D43" s="9"/>
      <c r="E43" s="11"/>
      <c r="F43" s="7"/>
      <c r="G43" s="7"/>
    </row>
    <row r="44" spans="2:7" x14ac:dyDescent="0.25">
      <c r="B44" s="1"/>
      <c r="C44" s="1"/>
      <c r="D44" s="9"/>
      <c r="E44" s="11"/>
      <c r="F44" s="7"/>
      <c r="G44" s="7"/>
    </row>
    <row r="45" spans="2:7" x14ac:dyDescent="0.25">
      <c r="B45" s="1"/>
      <c r="C45" s="1"/>
      <c r="D45" s="9"/>
      <c r="E45" s="11"/>
      <c r="F45" s="7"/>
      <c r="G45" s="7"/>
    </row>
    <row r="46" spans="2:7" x14ac:dyDescent="0.25">
      <c r="B46" s="1"/>
      <c r="C46" s="1"/>
      <c r="D46" s="9"/>
      <c r="E46" s="11"/>
      <c r="F46" s="7"/>
      <c r="G46" s="7"/>
    </row>
    <row r="47" spans="2:7" x14ac:dyDescent="0.25">
      <c r="B47" s="1"/>
      <c r="C47" s="1"/>
      <c r="D47" s="9"/>
      <c r="E47" s="11"/>
      <c r="F47" s="7"/>
      <c r="G47" s="7"/>
    </row>
    <row r="48" spans="2:7" x14ac:dyDescent="0.25">
      <c r="B48" s="1"/>
      <c r="C48" s="1"/>
      <c r="D48" s="9"/>
      <c r="E48" s="11"/>
      <c r="F48" s="7"/>
      <c r="G48" s="7"/>
    </row>
    <row r="49" spans="2:7" x14ac:dyDescent="0.25">
      <c r="B49" s="1"/>
      <c r="C49" s="1"/>
      <c r="D49" s="9"/>
      <c r="E49" s="11"/>
      <c r="F49" s="7"/>
      <c r="G49" s="7"/>
    </row>
    <row r="50" spans="2:7" x14ac:dyDescent="0.25">
      <c r="B50" s="1"/>
      <c r="C50" s="1"/>
      <c r="D50" s="9"/>
      <c r="E50" s="11"/>
      <c r="F50" s="7"/>
      <c r="G50" s="7"/>
    </row>
    <row r="51" spans="2:7" x14ac:dyDescent="0.25">
      <c r="B51" s="1"/>
      <c r="C51" s="1"/>
      <c r="D51" s="9"/>
      <c r="E51" s="11"/>
      <c r="F51" s="7"/>
      <c r="G51" s="7"/>
    </row>
    <row r="52" spans="2:7" x14ac:dyDescent="0.25">
      <c r="B52" s="1"/>
      <c r="C52" s="1"/>
      <c r="D52" s="9"/>
      <c r="E52" s="11"/>
      <c r="F52" s="7"/>
      <c r="G52" s="7"/>
    </row>
    <row r="53" spans="2:7" x14ac:dyDescent="0.25">
      <c r="B53" s="1"/>
      <c r="C53" s="1"/>
      <c r="D53" s="9"/>
      <c r="E53" s="11"/>
      <c r="F53" s="7"/>
      <c r="G53" s="7"/>
    </row>
    <row r="54" spans="2:7" x14ac:dyDescent="0.25">
      <c r="B54" s="1"/>
      <c r="C54" s="1"/>
      <c r="D54" s="9"/>
      <c r="E54" s="11"/>
      <c r="F54" s="7"/>
      <c r="G54" s="7"/>
    </row>
    <row r="55" spans="2:7" x14ac:dyDescent="0.25">
      <c r="B55" s="1"/>
      <c r="C55" s="1"/>
      <c r="D55" s="9"/>
      <c r="E55" s="11"/>
      <c r="F55" s="7"/>
      <c r="G55" s="7"/>
    </row>
    <row r="56" spans="2:7" x14ac:dyDescent="0.25">
      <c r="B56" s="1"/>
      <c r="C56" s="1"/>
      <c r="D56" s="9"/>
      <c r="E56" s="11"/>
      <c r="F56" s="7"/>
      <c r="G56" s="7"/>
    </row>
    <row r="57" spans="2:7" x14ac:dyDescent="0.25">
      <c r="B57" s="1"/>
      <c r="C57" s="1"/>
      <c r="D57" s="9"/>
      <c r="E57" s="11"/>
      <c r="F57" s="7"/>
      <c r="G57" s="7"/>
    </row>
    <row r="58" spans="2:7" x14ac:dyDescent="0.25">
      <c r="B58" s="1"/>
      <c r="C58" s="1"/>
      <c r="D58" s="9"/>
      <c r="E58" s="11"/>
      <c r="F58" s="7"/>
      <c r="G58" s="7"/>
    </row>
    <row r="59" spans="2:7" x14ac:dyDescent="0.25">
      <c r="B59" s="1"/>
      <c r="C59" s="1"/>
      <c r="D59" s="9"/>
      <c r="E59" s="11"/>
      <c r="F59" s="7"/>
      <c r="G59" s="7"/>
    </row>
    <row r="60" spans="2:7" x14ac:dyDescent="0.25">
      <c r="B60" s="1"/>
      <c r="C60" s="1"/>
      <c r="D60" s="9"/>
      <c r="E60" s="11"/>
      <c r="F60" s="7"/>
      <c r="G60" s="7"/>
    </row>
    <row r="61" spans="2:7" x14ac:dyDescent="0.25">
      <c r="B61" s="1"/>
      <c r="C61" s="1"/>
      <c r="D61" s="9"/>
      <c r="E61" s="11"/>
      <c r="F61" s="7"/>
      <c r="G61" s="7"/>
    </row>
    <row r="62" spans="2:7" x14ac:dyDescent="0.25">
      <c r="B62" s="1"/>
      <c r="C62" s="1"/>
      <c r="D62" s="9"/>
      <c r="E62" s="11"/>
      <c r="F62" s="7"/>
      <c r="G62" s="7"/>
    </row>
    <row r="63" spans="2:7" x14ac:dyDescent="0.25">
      <c r="B63" s="1"/>
      <c r="C63" s="1"/>
      <c r="D63" s="9"/>
      <c r="E63" s="11"/>
      <c r="F63" s="7"/>
      <c r="G63" s="7"/>
    </row>
    <row r="64" spans="2:7" x14ac:dyDescent="0.25">
      <c r="B64" s="1"/>
      <c r="C64" s="1"/>
      <c r="D64" s="9"/>
      <c r="E64" s="11"/>
      <c r="F64" s="7"/>
      <c r="G64" s="7"/>
    </row>
    <row r="65" spans="2:7" x14ac:dyDescent="0.25">
      <c r="B65" s="1"/>
      <c r="C65" s="1"/>
      <c r="D65" s="9"/>
      <c r="E65" s="11"/>
      <c r="F65" s="7"/>
      <c r="G65" s="7"/>
    </row>
    <row r="66" spans="2:7" x14ac:dyDescent="0.25">
      <c r="B66" s="1"/>
      <c r="C66" s="1"/>
      <c r="D66" s="9"/>
      <c r="E66" s="11"/>
      <c r="F66" s="7"/>
      <c r="G66" s="7"/>
    </row>
    <row r="67" spans="2:7" x14ac:dyDescent="0.25">
      <c r="B67" s="1"/>
      <c r="C67" s="1"/>
      <c r="D67" s="9"/>
      <c r="E67" s="11"/>
      <c r="F67" s="7"/>
      <c r="G67" s="7"/>
    </row>
    <row r="68" spans="2:7" x14ac:dyDescent="0.25">
      <c r="B68" s="1"/>
      <c r="C68" s="1"/>
      <c r="D68" s="9"/>
      <c r="E68" s="11"/>
      <c r="F68" s="7"/>
      <c r="G68" s="7"/>
    </row>
    <row r="69" spans="2:7" x14ac:dyDescent="0.25">
      <c r="B69" s="1"/>
      <c r="C69" s="1"/>
      <c r="D69" s="9"/>
      <c r="E69" s="11"/>
      <c r="F69" s="7"/>
      <c r="G69" s="7"/>
    </row>
    <row r="70" spans="2:7" x14ac:dyDescent="0.25">
      <c r="B70" s="1"/>
      <c r="C70" s="1"/>
      <c r="D70" s="9"/>
      <c r="E70" s="11"/>
      <c r="F70" s="7"/>
      <c r="G70" s="7"/>
    </row>
    <row r="71" spans="2:7" x14ac:dyDescent="0.25">
      <c r="B71" s="1"/>
      <c r="C71" s="1"/>
      <c r="D71" s="9"/>
      <c r="E71" s="11"/>
      <c r="F71" s="7"/>
      <c r="G71" s="7"/>
    </row>
    <row r="72" spans="2:7" x14ac:dyDescent="0.25">
      <c r="B72" s="1"/>
      <c r="C72" s="1"/>
      <c r="D72" s="9"/>
      <c r="E72" s="11"/>
      <c r="F72" s="7"/>
      <c r="G72" s="7"/>
    </row>
    <row r="73" spans="2:7" x14ac:dyDescent="0.25">
      <c r="B73" s="1"/>
      <c r="C73" s="1"/>
      <c r="D73" s="9"/>
      <c r="E73" s="11"/>
      <c r="F73" s="7"/>
      <c r="G73" s="7"/>
    </row>
    <row r="74" spans="2:7" x14ac:dyDescent="0.25">
      <c r="B74" s="1"/>
      <c r="C74" s="1"/>
      <c r="D74" s="9"/>
      <c r="E74" s="11"/>
      <c r="F74" s="7"/>
      <c r="G74" s="7"/>
    </row>
    <row r="75" spans="2:7" x14ac:dyDescent="0.25">
      <c r="B75" s="1"/>
      <c r="C75" s="1"/>
      <c r="D75" s="9"/>
      <c r="E75" s="11"/>
      <c r="F75" s="7"/>
      <c r="G75" s="7"/>
    </row>
    <row r="76" spans="2:7" x14ac:dyDescent="0.25">
      <c r="B76" s="1"/>
      <c r="C76" s="1"/>
      <c r="D76" s="9"/>
      <c r="E76" s="11"/>
      <c r="F76" s="7"/>
      <c r="G76" s="7"/>
    </row>
    <row r="77" spans="2:7" x14ac:dyDescent="0.25">
      <c r="B77" s="1"/>
      <c r="C77" s="1"/>
      <c r="D77" s="9"/>
      <c r="E77" s="11"/>
      <c r="F77" s="7"/>
      <c r="G77" s="7"/>
    </row>
    <row r="78" spans="2:7" x14ac:dyDescent="0.25">
      <c r="B78" s="1"/>
      <c r="C78" s="1"/>
      <c r="D78" s="9"/>
      <c r="E78" s="11"/>
      <c r="F78" s="7"/>
      <c r="G78" s="7"/>
    </row>
    <row r="79" spans="2:7" x14ac:dyDescent="0.25">
      <c r="B79" s="1"/>
      <c r="C79" s="1"/>
      <c r="D79" s="9"/>
      <c r="E79" s="11"/>
      <c r="F79" s="7"/>
      <c r="G79" s="7"/>
    </row>
    <row r="80" spans="2:7" x14ac:dyDescent="0.25">
      <c r="B80" s="1"/>
      <c r="C80" s="1"/>
      <c r="D80" s="9"/>
      <c r="E80" s="11"/>
      <c r="F80" s="7"/>
      <c r="G80" s="7"/>
    </row>
    <row r="81" spans="2:7" x14ac:dyDescent="0.25">
      <c r="B81" s="1"/>
      <c r="C81" s="1"/>
      <c r="D81" s="9"/>
      <c r="E81" s="11"/>
      <c r="F81" s="7"/>
      <c r="G81" s="7"/>
    </row>
    <row r="82" spans="2:7" x14ac:dyDescent="0.25">
      <c r="C82" s="1"/>
      <c r="D82" s="9"/>
      <c r="E82" s="11"/>
      <c r="F82" s="7"/>
      <c r="G82" s="7"/>
    </row>
    <row r="83" spans="2:7" x14ac:dyDescent="0.25">
      <c r="C83" s="1"/>
      <c r="D83" s="9"/>
      <c r="E83" s="11"/>
      <c r="F83" s="7"/>
      <c r="G83" s="7"/>
    </row>
    <row r="84" spans="2:7" x14ac:dyDescent="0.25">
      <c r="C84" s="1"/>
      <c r="D84" s="9"/>
      <c r="E84" s="11"/>
      <c r="F84" s="7"/>
      <c r="G84" s="7"/>
    </row>
    <row r="85" spans="2:7" x14ac:dyDescent="0.25">
      <c r="C85" s="1"/>
      <c r="D85" s="9"/>
      <c r="E85" s="11"/>
      <c r="F85" s="7"/>
      <c r="G85" s="7"/>
    </row>
    <row r="86" spans="2:7" x14ac:dyDescent="0.25">
      <c r="C86" s="1"/>
      <c r="D86" s="9"/>
      <c r="E86" s="11"/>
      <c r="F86" s="7"/>
      <c r="G86" s="7"/>
    </row>
    <row r="87" spans="2:7" x14ac:dyDescent="0.25">
      <c r="C87" s="1"/>
      <c r="D87" s="9"/>
      <c r="E87" s="11"/>
      <c r="F87" s="7"/>
      <c r="G87" s="7"/>
    </row>
    <row r="88" spans="2:7" x14ac:dyDescent="0.25">
      <c r="C88" s="1"/>
      <c r="D88" s="9"/>
      <c r="E88" s="11"/>
      <c r="F88" s="7"/>
      <c r="G88" s="7"/>
    </row>
    <row r="89" spans="2:7" x14ac:dyDescent="0.25">
      <c r="C89" s="1"/>
    </row>
    <row r="90" spans="2:7" x14ac:dyDescent="0.25">
      <c r="C90" s="1"/>
    </row>
  </sheetData>
  <mergeCells count="23">
    <mergeCell ref="B3:C3"/>
    <mergeCell ref="D3:G3"/>
    <mergeCell ref="B10:C10"/>
    <mergeCell ref="D10:G10"/>
    <mergeCell ref="D11:G11"/>
    <mergeCell ref="B7:C7"/>
    <mergeCell ref="B5:C5"/>
    <mergeCell ref="D13:G13"/>
    <mergeCell ref="D5:G5"/>
    <mergeCell ref="B1:G1"/>
    <mergeCell ref="B8:C8"/>
    <mergeCell ref="D8:G8"/>
    <mergeCell ref="B13:C13"/>
    <mergeCell ref="D12:G12"/>
    <mergeCell ref="B6:C6"/>
    <mergeCell ref="B9:C9"/>
    <mergeCell ref="D2:G2"/>
    <mergeCell ref="D6:G6"/>
    <mergeCell ref="D9:G9"/>
    <mergeCell ref="B2:C2"/>
    <mergeCell ref="D7:G7"/>
    <mergeCell ref="D4:G4"/>
    <mergeCell ref="B4:C4"/>
  </mergeCells>
  <pageMargins left="1.3779527559055118" right="0.59055118110236227" top="0.98425196850393704" bottom="0.78740157480314965" header="0.23622047244094491" footer="0.23622047244094491"/>
  <pageSetup paperSize="9" scale="96" fitToHeight="0" orientation="portrait" verticalDpi="4294967292" r:id="rId1"/>
  <headerFooter>
    <oddHeader>&amp;L&amp;"Calibri,Regular"&amp;18TROŠKOVNIK&amp;CRADNA VERZIJA&amp;R&amp;"-,Regular"&amp;9
Trg Matice hrrvatske 4 i 5, 44250 Petrinja
Zagreb, srpanj 2016.</oddHeader>
    <oddFooter>&amp;C&amp;"Calibri,Regular"&amp;9•  KOMPLETNA RJEŠENJA ZA ENERGETSKU UČINKOVITOST  •
RITEH d.o.o., Fiorello La Guardia 25, 51000 Rijeka
T: +385 51 629005, F: +385 51 629046,  info@riteh.eu,  www.riteh.eu&amp;R&amp;"Calibri,Regular"&amp;9&amp;P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Procelja</vt:lpstr>
      <vt:lpstr>Ravni krov</vt:lpstr>
      <vt:lpstr>Stolarija</vt:lpstr>
      <vt:lpstr>Rekapitulacija</vt:lpstr>
      <vt:lpstr>Procelja!Podrucje_ispisa</vt:lpstr>
      <vt:lpstr>'Ravni krov'!Podrucje_ispisa</vt:lpstr>
      <vt:lpstr>Rekapitulacija!Podrucje_ispisa</vt:lpstr>
      <vt:lpstr>Stolarija!Podrucje_ispisa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Caklovic</dc:creator>
  <cp:lastModifiedBy>korisnik</cp:lastModifiedBy>
  <cp:lastPrinted>2016-08-24T10:34:41Z</cp:lastPrinted>
  <dcterms:created xsi:type="dcterms:W3CDTF">2014-04-21T12:50:47Z</dcterms:created>
  <dcterms:modified xsi:type="dcterms:W3CDTF">2017-09-14T11:07:19Z</dcterms:modified>
</cp:coreProperties>
</file>